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NIAIRE 2\"/>
    </mc:Choice>
  </mc:AlternateContent>
  <bookViews>
    <workbookView xWindow="0" yWindow="0" windowWidth="19200" windowHeight="7050" tabRatio="782" activeTab="3"/>
  </bookViews>
  <sheets>
    <sheet name="staglo1; 2 et 3" sheetId="46207" r:id="rId1"/>
    <sheet name="Niv1Pub  " sheetId="3" r:id="rId2"/>
    <sheet name="Niv2_Pub " sheetId="149" r:id="rId3"/>
    <sheet name="Niv3_Pub " sheetId="169" r:id="rId4"/>
    <sheet name="Niv1Privé " sheetId="16" r:id="rId5"/>
    <sheet name="Niv2_Pr " sheetId="149" r:id="rId6"/>
    <sheet name="Niv3 pr" sheetId="169" r:id="rId7"/>
    <sheet name="staglo Niv1" sheetId="184" r:id="rId8"/>
    <sheet name="staglo Niv2" sheetId="51" r:id="rId9"/>
    <sheet name="staglo Niv3" sheetId="20" r:id="rId10"/>
    <sheet name="PB+PV PAR CISCO N1" sheetId="46206" r:id="rId11"/>
    <sheet name="Feuil1" sheetId="46208" r:id="rId12"/>
  </sheets>
  <calcPr calcId="162913"/>
</workbook>
</file>

<file path=xl/calcChain.xml><?xml version="1.0" encoding="utf-8"?>
<calcChain xmlns="http://schemas.openxmlformats.org/spreadsheetml/2006/main">
  <c r="I5" i="149" l="1"/>
  <c r="AM5" i="3"/>
  <c r="AQ5" i="3"/>
  <c r="AO5" i="3"/>
  <c r="AN5" i="16"/>
  <c r="AA5" i="16"/>
  <c r="AA4" i="3"/>
  <c r="AB4" i="3" s="1"/>
  <c r="AA5" i="3"/>
  <c r="M5" i="16"/>
  <c r="AB5" i="3" s="1"/>
  <c r="AL166" i="46206"/>
  <c r="AM166" i="46206"/>
  <c r="AN166" i="46206"/>
  <c r="AO166" i="46206"/>
  <c r="AL167" i="46206"/>
  <c r="AM167" i="46206"/>
  <c r="AN167" i="46206"/>
  <c r="AO167" i="46206"/>
  <c r="AL168" i="46206"/>
  <c r="AM168" i="46206"/>
  <c r="AN168" i="46206"/>
  <c r="AO168" i="46206"/>
  <c r="AL169" i="46206"/>
  <c r="AM169" i="46206"/>
  <c r="AN169" i="46206"/>
  <c r="AO169" i="46206"/>
  <c r="AL170" i="46206"/>
  <c r="AM170" i="46206"/>
  <c r="AN170" i="46206"/>
  <c r="AO170" i="46206"/>
  <c r="AL171" i="46206"/>
  <c r="AM171" i="46206"/>
  <c r="AN171" i="46206"/>
  <c r="AO171" i="46206"/>
  <c r="AL172" i="46206"/>
  <c r="AM172" i="46206"/>
  <c r="AN172" i="46206"/>
  <c r="AO172" i="46206"/>
  <c r="AL173" i="46206"/>
  <c r="AM173" i="46206"/>
  <c r="AN173" i="46206"/>
  <c r="AO173" i="46206"/>
  <c r="AL174" i="46206"/>
  <c r="AM174" i="46206"/>
  <c r="AN174" i="46206"/>
  <c r="AO174" i="46206"/>
  <c r="AL175" i="46206"/>
  <c r="AM175" i="46206"/>
  <c r="AN175" i="46206"/>
  <c r="AO175" i="46206"/>
  <c r="AL176" i="46206"/>
  <c r="AM176" i="46206"/>
  <c r="AN176" i="46206"/>
  <c r="AO176" i="46206"/>
  <c r="AL177" i="46206"/>
  <c r="AM177" i="46206"/>
  <c r="AN177" i="46206"/>
  <c r="AO177" i="46206"/>
  <c r="AL178" i="46206"/>
  <c r="AM178" i="46206"/>
  <c r="AN178" i="46206"/>
  <c r="AO178" i="46206"/>
  <c r="AL179" i="46206"/>
  <c r="AM179" i="46206"/>
  <c r="AN179" i="46206"/>
  <c r="AO179" i="46206"/>
  <c r="AL180" i="46206"/>
  <c r="AM180" i="46206"/>
  <c r="AN180" i="46206"/>
  <c r="AO180" i="46206"/>
  <c r="AL181" i="46206"/>
  <c r="AM181" i="46206"/>
  <c r="AN181" i="46206"/>
  <c r="AO181" i="46206"/>
  <c r="AL182" i="46206"/>
  <c r="AM182" i="46206"/>
  <c r="AN182" i="46206"/>
  <c r="AO182" i="46206"/>
  <c r="AL183" i="46206"/>
  <c r="AM183" i="46206"/>
  <c r="AN183" i="46206"/>
  <c r="AO183" i="46206"/>
  <c r="AL184" i="46206"/>
  <c r="AM184" i="46206"/>
  <c r="AN184" i="46206"/>
  <c r="AO184" i="46206"/>
  <c r="AL185" i="46206"/>
  <c r="AM185" i="46206"/>
  <c r="AN185" i="46206"/>
  <c r="AO185" i="46206"/>
  <c r="AM165" i="46206"/>
  <c r="AN165" i="46206"/>
  <c r="AO165" i="46206"/>
  <c r="AL165" i="46206"/>
  <c r="AL135" i="46206"/>
  <c r="AM135" i="46206"/>
  <c r="AN135" i="46206"/>
  <c r="AO135" i="46206"/>
  <c r="AL136" i="46206"/>
  <c r="AM136" i="46206"/>
  <c r="AN136" i="46206"/>
  <c r="AO136" i="46206"/>
  <c r="AL137" i="46206"/>
  <c r="AM137" i="46206"/>
  <c r="AN137" i="46206"/>
  <c r="AO137" i="46206"/>
  <c r="AL138" i="46206"/>
  <c r="AM138" i="46206"/>
  <c r="AN138" i="46206"/>
  <c r="AO138" i="46206"/>
  <c r="AL139" i="46206"/>
  <c r="AM139" i="46206"/>
  <c r="AN139" i="46206"/>
  <c r="AO139" i="46206"/>
  <c r="AL140" i="46206"/>
  <c r="AM140" i="46206"/>
  <c r="AN140" i="46206"/>
  <c r="AO140" i="46206"/>
  <c r="AL141" i="46206"/>
  <c r="AM141" i="46206"/>
  <c r="AN141" i="46206"/>
  <c r="AO141" i="46206"/>
  <c r="AL142" i="46206"/>
  <c r="AM142" i="46206"/>
  <c r="AN142" i="46206"/>
  <c r="AO142" i="46206"/>
  <c r="AL143" i="46206"/>
  <c r="AM143" i="46206"/>
  <c r="AN143" i="46206"/>
  <c r="AO143" i="46206"/>
  <c r="AL144" i="46206"/>
  <c r="AM144" i="46206"/>
  <c r="AN144" i="46206"/>
  <c r="AO144" i="46206"/>
  <c r="AL145" i="46206"/>
  <c r="AM145" i="46206"/>
  <c r="AN145" i="46206"/>
  <c r="AO145" i="46206"/>
  <c r="AL146" i="46206"/>
  <c r="AM146" i="46206"/>
  <c r="AN146" i="46206"/>
  <c r="AO146" i="46206"/>
  <c r="AL147" i="46206"/>
  <c r="AM147" i="46206"/>
  <c r="AN147" i="46206"/>
  <c r="AO147" i="46206"/>
  <c r="AL148" i="46206"/>
  <c r="AM148" i="46206"/>
  <c r="AN148" i="46206"/>
  <c r="AO148" i="46206"/>
  <c r="AL149" i="46206"/>
  <c r="AM149" i="46206"/>
  <c r="AN149" i="46206"/>
  <c r="AO149" i="46206"/>
  <c r="AL150" i="46206"/>
  <c r="AM150" i="46206"/>
  <c r="AN150" i="46206"/>
  <c r="AO150" i="46206"/>
  <c r="AL151" i="46206"/>
  <c r="AM151" i="46206"/>
  <c r="AN151" i="46206"/>
  <c r="AO151" i="46206"/>
  <c r="AM134" i="46206"/>
  <c r="AN134" i="46206"/>
  <c r="AO134" i="46206"/>
  <c r="AL134" i="46206"/>
  <c r="AL101" i="46206"/>
  <c r="AM101" i="46206"/>
  <c r="AN101" i="46206"/>
  <c r="AO101" i="46206"/>
  <c r="AL102" i="46206"/>
  <c r="AM102" i="46206"/>
  <c r="AN102" i="46206"/>
  <c r="AO102" i="46206"/>
  <c r="AL103" i="46206"/>
  <c r="AM103" i="46206"/>
  <c r="AN103" i="46206"/>
  <c r="AO103" i="46206"/>
  <c r="AL104" i="46206"/>
  <c r="AM104" i="46206"/>
  <c r="AN104" i="46206"/>
  <c r="AO104" i="46206"/>
  <c r="AL105" i="46206"/>
  <c r="AM105" i="46206"/>
  <c r="AN105" i="46206"/>
  <c r="AO105" i="46206"/>
  <c r="AL106" i="46206"/>
  <c r="AM106" i="46206"/>
  <c r="AN106" i="46206"/>
  <c r="AO106" i="46206"/>
  <c r="AL107" i="46206"/>
  <c r="AM107" i="46206"/>
  <c r="AN107" i="46206"/>
  <c r="AO107" i="46206"/>
  <c r="AL108" i="46206"/>
  <c r="AM108" i="46206"/>
  <c r="AN108" i="46206"/>
  <c r="AO108" i="46206"/>
  <c r="AL109" i="46206"/>
  <c r="AM109" i="46206"/>
  <c r="AN109" i="46206"/>
  <c r="AO109" i="46206"/>
  <c r="AL110" i="46206"/>
  <c r="AM110" i="46206"/>
  <c r="AN110" i="46206"/>
  <c r="AO110" i="46206"/>
  <c r="AL111" i="46206"/>
  <c r="AM111" i="46206"/>
  <c r="AN111" i="46206"/>
  <c r="AO111" i="46206"/>
  <c r="AL112" i="46206"/>
  <c r="AM112" i="46206"/>
  <c r="AN112" i="46206"/>
  <c r="AO112" i="46206"/>
  <c r="AL113" i="46206"/>
  <c r="AM113" i="46206"/>
  <c r="AN113" i="46206"/>
  <c r="AO113" i="46206"/>
  <c r="AL114" i="46206"/>
  <c r="AM114" i="46206"/>
  <c r="AN114" i="46206"/>
  <c r="AO114" i="46206"/>
  <c r="AL115" i="46206"/>
  <c r="AM115" i="46206"/>
  <c r="AN115" i="46206"/>
  <c r="AO115" i="46206"/>
  <c r="AL116" i="46206"/>
  <c r="AM116" i="46206"/>
  <c r="AN116" i="46206"/>
  <c r="AO116" i="46206"/>
  <c r="AL117" i="46206"/>
  <c r="AM117" i="46206"/>
  <c r="AN117" i="46206"/>
  <c r="AO117" i="46206"/>
  <c r="AL118" i="46206"/>
  <c r="AM118" i="46206"/>
  <c r="AN118" i="46206"/>
  <c r="AO118" i="46206"/>
  <c r="AL119" i="46206"/>
  <c r="AM119" i="46206"/>
  <c r="AN119" i="46206"/>
  <c r="AO119" i="46206"/>
  <c r="AL120" i="46206"/>
  <c r="AM120" i="46206"/>
  <c r="AN120" i="46206"/>
  <c r="AO120" i="46206"/>
  <c r="AM100" i="46206"/>
  <c r="AN100" i="46206"/>
  <c r="AO100" i="46206"/>
  <c r="AL100" i="46206"/>
  <c r="AL66" i="46206"/>
  <c r="AM66" i="46206"/>
  <c r="AN66" i="46206"/>
  <c r="AO66" i="46206"/>
  <c r="AL67" i="46206"/>
  <c r="AM67" i="46206"/>
  <c r="AN67" i="46206"/>
  <c r="AO67" i="46206"/>
  <c r="AL68" i="46206"/>
  <c r="AM68" i="46206"/>
  <c r="AN68" i="46206"/>
  <c r="AO68" i="46206"/>
  <c r="AL69" i="46206"/>
  <c r="AM69" i="46206"/>
  <c r="AN69" i="46206"/>
  <c r="AO69" i="46206"/>
  <c r="AL70" i="46206"/>
  <c r="AM70" i="46206"/>
  <c r="AN70" i="46206"/>
  <c r="AO70" i="46206"/>
  <c r="AL71" i="46206"/>
  <c r="AM71" i="46206"/>
  <c r="AN71" i="46206"/>
  <c r="AO71" i="46206"/>
  <c r="AL72" i="46206"/>
  <c r="AM72" i="46206"/>
  <c r="AN72" i="46206"/>
  <c r="AO72" i="46206"/>
  <c r="AL73" i="46206"/>
  <c r="AM73" i="46206"/>
  <c r="AN73" i="46206"/>
  <c r="AO73" i="46206"/>
  <c r="AL74" i="46206"/>
  <c r="AM74" i="46206"/>
  <c r="AN74" i="46206"/>
  <c r="AO74" i="46206"/>
  <c r="AL75" i="46206"/>
  <c r="AM75" i="46206"/>
  <c r="AN75" i="46206"/>
  <c r="AO75" i="46206"/>
  <c r="AL76" i="46206"/>
  <c r="AM76" i="46206"/>
  <c r="AN76" i="46206"/>
  <c r="AO76" i="46206"/>
  <c r="AL77" i="46206"/>
  <c r="AM77" i="46206"/>
  <c r="AN77" i="46206"/>
  <c r="AO77" i="46206"/>
  <c r="AL78" i="46206"/>
  <c r="AM78" i="46206"/>
  <c r="AN78" i="46206"/>
  <c r="AO78" i="46206"/>
  <c r="AL79" i="46206"/>
  <c r="AM79" i="46206"/>
  <c r="AN79" i="46206"/>
  <c r="AO79" i="46206"/>
  <c r="AL80" i="46206"/>
  <c r="AM80" i="46206"/>
  <c r="AN80" i="46206"/>
  <c r="AO80" i="46206"/>
  <c r="AL81" i="46206"/>
  <c r="AM81" i="46206"/>
  <c r="AN81" i="46206"/>
  <c r="AO81" i="46206"/>
  <c r="AL82" i="46206"/>
  <c r="AM82" i="46206"/>
  <c r="AN82" i="46206"/>
  <c r="AO82" i="46206"/>
  <c r="AL83" i="46206"/>
  <c r="AM83" i="46206"/>
  <c r="AN83" i="46206"/>
  <c r="AO83" i="46206"/>
  <c r="AL84" i="46206"/>
  <c r="AM84" i="46206"/>
  <c r="AN84" i="46206"/>
  <c r="AO84" i="46206"/>
  <c r="AL85" i="46206"/>
  <c r="AM85" i="46206"/>
  <c r="AN85" i="46206"/>
  <c r="AO85" i="46206"/>
  <c r="AL86" i="46206"/>
  <c r="AM86" i="46206"/>
  <c r="AN86" i="46206"/>
  <c r="AO86" i="46206"/>
  <c r="AL87" i="46206"/>
  <c r="AM87" i="46206"/>
  <c r="AN87" i="46206"/>
  <c r="AO87" i="46206"/>
  <c r="AM65" i="46206"/>
  <c r="AN65" i="46206"/>
  <c r="AO65" i="46206"/>
  <c r="AL65" i="46206"/>
  <c r="AL45" i="46206"/>
  <c r="AM45" i="46206"/>
  <c r="AN45" i="46206"/>
  <c r="AO45" i="46206"/>
  <c r="AL46" i="46206"/>
  <c r="AM46" i="46206"/>
  <c r="AN46" i="46206"/>
  <c r="AO46" i="46206"/>
  <c r="AL47" i="46206"/>
  <c r="AM47" i="46206"/>
  <c r="AN47" i="46206"/>
  <c r="AO47" i="46206"/>
  <c r="AL48" i="46206"/>
  <c r="AM48" i="46206"/>
  <c r="AN48" i="46206"/>
  <c r="AO48" i="46206"/>
  <c r="AL49" i="46206"/>
  <c r="AM49" i="46206"/>
  <c r="AN49" i="46206"/>
  <c r="AO49" i="46206"/>
  <c r="AL50" i="46206"/>
  <c r="AM50" i="46206"/>
  <c r="AN50" i="46206"/>
  <c r="AO50" i="46206"/>
  <c r="AL51" i="46206"/>
  <c r="AM51" i="46206"/>
  <c r="AN51" i="46206"/>
  <c r="AO51" i="46206"/>
  <c r="AL52" i="46206"/>
  <c r="AM52" i="46206"/>
  <c r="AN52" i="46206"/>
  <c r="AO52" i="46206"/>
  <c r="AM44" i="46206"/>
  <c r="AN44" i="46206"/>
  <c r="AO44" i="46206"/>
  <c r="AL44" i="46206"/>
  <c r="AL13" i="46206"/>
  <c r="AM13" i="46206"/>
  <c r="AN13" i="46206"/>
  <c r="AO13" i="46206"/>
  <c r="AL14" i="46206"/>
  <c r="AM14" i="46206"/>
  <c r="AN14" i="46206"/>
  <c r="AO14" i="46206"/>
  <c r="AL15" i="46206"/>
  <c r="AM15" i="46206"/>
  <c r="AN15" i="46206"/>
  <c r="AO15" i="46206"/>
  <c r="AL16" i="46206"/>
  <c r="AM16" i="46206"/>
  <c r="AN16" i="46206"/>
  <c r="AO16" i="46206"/>
  <c r="AL17" i="46206"/>
  <c r="AM17" i="46206"/>
  <c r="AN17" i="46206"/>
  <c r="AO17" i="46206"/>
  <c r="AL18" i="46206"/>
  <c r="AM18" i="46206"/>
  <c r="AN18" i="46206"/>
  <c r="AO18" i="46206"/>
  <c r="AL19" i="46206"/>
  <c r="AM19" i="46206"/>
  <c r="AN19" i="46206"/>
  <c r="AO19" i="46206"/>
  <c r="AL20" i="46206"/>
  <c r="AM20" i="46206"/>
  <c r="AN20" i="46206"/>
  <c r="AO20" i="46206"/>
  <c r="AL21" i="46206"/>
  <c r="AM21" i="46206"/>
  <c r="AN21" i="46206"/>
  <c r="AO21" i="46206"/>
  <c r="AL22" i="46206"/>
  <c r="AM22" i="46206"/>
  <c r="AN22" i="46206"/>
  <c r="AO22" i="46206"/>
  <c r="AL23" i="46206"/>
  <c r="AM23" i="46206"/>
  <c r="AN23" i="46206"/>
  <c r="AO23" i="46206"/>
  <c r="AL24" i="46206"/>
  <c r="AM24" i="46206"/>
  <c r="AN24" i="46206"/>
  <c r="AO24" i="46206"/>
  <c r="AL25" i="46206"/>
  <c r="AM25" i="46206"/>
  <c r="AN25" i="46206"/>
  <c r="AO25" i="46206"/>
  <c r="AL26" i="46206"/>
  <c r="AM26" i="46206"/>
  <c r="AN26" i="46206"/>
  <c r="AO26" i="46206"/>
  <c r="AL27" i="46206"/>
  <c r="AM27" i="46206"/>
  <c r="AN27" i="46206"/>
  <c r="AO27" i="46206"/>
  <c r="AL28" i="46206"/>
  <c r="AM28" i="46206"/>
  <c r="AN28" i="46206"/>
  <c r="AO28" i="46206"/>
  <c r="AL29" i="46206"/>
  <c r="AM29" i="46206"/>
  <c r="AN29" i="46206"/>
  <c r="AO29" i="46206"/>
  <c r="AL30" i="46206"/>
  <c r="AM30" i="46206"/>
  <c r="AN30" i="46206"/>
  <c r="AO30" i="46206"/>
  <c r="AM12" i="46206"/>
  <c r="AN12" i="46206"/>
  <c r="AO12" i="46206"/>
  <c r="AL12" i="46206"/>
  <c r="C44" i="46206"/>
  <c r="M44" i="46206" s="1"/>
  <c r="E44" i="46206"/>
  <c r="G44" i="46206"/>
  <c r="I44" i="46206"/>
  <c r="K44" i="46206"/>
  <c r="D44" i="46206"/>
  <c r="F44" i="46206"/>
  <c r="H44" i="46206"/>
  <c r="J44" i="46206"/>
  <c r="L44" i="46206"/>
  <c r="N44" i="46206"/>
  <c r="C45" i="46206"/>
  <c r="D45" i="46206"/>
  <c r="E45" i="46206"/>
  <c r="F45" i="46206"/>
  <c r="G45" i="46206"/>
  <c r="H45" i="46206"/>
  <c r="I45" i="46206"/>
  <c r="J45" i="46206"/>
  <c r="K45" i="46206"/>
  <c r="L45" i="46206"/>
  <c r="C46" i="46206"/>
  <c r="D46" i="46206"/>
  <c r="E46" i="46206"/>
  <c r="F46" i="46206"/>
  <c r="G46" i="46206"/>
  <c r="H46" i="46206"/>
  <c r="I46" i="46206"/>
  <c r="J46" i="46206"/>
  <c r="K46" i="46206"/>
  <c r="L46" i="46206"/>
  <c r="C47" i="46206"/>
  <c r="D47" i="46206"/>
  <c r="E47" i="46206"/>
  <c r="F47" i="46206"/>
  <c r="G47" i="46206"/>
  <c r="H47" i="46206"/>
  <c r="I47" i="46206"/>
  <c r="J47" i="46206"/>
  <c r="K47" i="46206"/>
  <c r="L47" i="46206"/>
  <c r="C48" i="46206"/>
  <c r="D48" i="46206"/>
  <c r="E48" i="46206"/>
  <c r="F48" i="46206"/>
  <c r="G48" i="46206"/>
  <c r="H48" i="46206"/>
  <c r="I48" i="46206"/>
  <c r="J48" i="46206"/>
  <c r="K48" i="46206"/>
  <c r="L48" i="46206"/>
  <c r="C49" i="46206"/>
  <c r="D49" i="46206"/>
  <c r="E49" i="46206"/>
  <c r="F49" i="46206"/>
  <c r="G49" i="46206"/>
  <c r="H49" i="46206"/>
  <c r="I49" i="46206"/>
  <c r="J49" i="46206"/>
  <c r="K49" i="46206"/>
  <c r="L49" i="46206"/>
  <c r="C50" i="46206"/>
  <c r="D50" i="46206"/>
  <c r="E50" i="46206"/>
  <c r="F50" i="46206"/>
  <c r="G50" i="46206"/>
  <c r="H50" i="46206"/>
  <c r="I50" i="46206"/>
  <c r="J50" i="46206"/>
  <c r="K50" i="46206"/>
  <c r="L50" i="46206"/>
  <c r="C51" i="46206"/>
  <c r="D51" i="46206"/>
  <c r="E51" i="46206"/>
  <c r="F51" i="46206"/>
  <c r="G51" i="46206"/>
  <c r="H51" i="46206"/>
  <c r="I51" i="46206"/>
  <c r="J51" i="46206"/>
  <c r="K51" i="46206"/>
  <c r="L51" i="46206"/>
  <c r="C52" i="46206"/>
  <c r="D52" i="46206"/>
  <c r="E52" i="46206"/>
  <c r="F52" i="46206"/>
  <c r="G52" i="46206"/>
  <c r="H52" i="46206"/>
  <c r="I52" i="46206"/>
  <c r="J52" i="46206"/>
  <c r="K52" i="46206"/>
  <c r="L52" i="46206"/>
  <c r="C12" i="46206"/>
  <c r="C13" i="46206"/>
  <c r="D13" i="46206"/>
  <c r="E13" i="46206"/>
  <c r="F13" i="46206"/>
  <c r="G13" i="46206"/>
  <c r="H13" i="46206"/>
  <c r="I13" i="46206"/>
  <c r="J13" i="46206"/>
  <c r="K13" i="46206"/>
  <c r="L13" i="46206"/>
  <c r="C14" i="46206"/>
  <c r="D14" i="46206"/>
  <c r="E14" i="46206"/>
  <c r="F14" i="46206"/>
  <c r="G14" i="46206"/>
  <c r="H14" i="46206"/>
  <c r="I14" i="46206"/>
  <c r="J14" i="46206"/>
  <c r="K14" i="46206"/>
  <c r="L14" i="46206"/>
  <c r="C15" i="46206"/>
  <c r="D15" i="46206"/>
  <c r="E15" i="46206"/>
  <c r="F15" i="46206"/>
  <c r="G15" i="46206"/>
  <c r="H15" i="46206"/>
  <c r="I15" i="46206"/>
  <c r="J15" i="46206"/>
  <c r="K15" i="46206"/>
  <c r="L15" i="46206"/>
  <c r="C16" i="46206"/>
  <c r="D16" i="46206"/>
  <c r="E16" i="46206"/>
  <c r="F16" i="46206"/>
  <c r="G16" i="46206"/>
  <c r="H16" i="46206"/>
  <c r="I16" i="46206"/>
  <c r="J16" i="46206"/>
  <c r="K16" i="46206"/>
  <c r="L16" i="46206"/>
  <c r="C17" i="46206"/>
  <c r="D17" i="46206"/>
  <c r="E17" i="46206"/>
  <c r="F17" i="46206"/>
  <c r="G17" i="46206"/>
  <c r="H17" i="46206"/>
  <c r="I17" i="46206"/>
  <c r="J17" i="46206"/>
  <c r="K17" i="46206"/>
  <c r="L17" i="46206"/>
  <c r="C18" i="46206"/>
  <c r="D18" i="46206"/>
  <c r="E18" i="46206"/>
  <c r="F18" i="46206"/>
  <c r="G18" i="46206"/>
  <c r="H18" i="46206"/>
  <c r="I18" i="46206"/>
  <c r="J18" i="46206"/>
  <c r="K18" i="46206"/>
  <c r="L18" i="46206"/>
  <c r="C19" i="46206"/>
  <c r="D19" i="46206"/>
  <c r="E19" i="46206"/>
  <c r="F19" i="46206"/>
  <c r="G19" i="46206"/>
  <c r="H19" i="46206"/>
  <c r="I19" i="46206"/>
  <c r="J19" i="46206"/>
  <c r="K19" i="46206"/>
  <c r="L19" i="46206"/>
  <c r="C20" i="46206"/>
  <c r="D20" i="46206"/>
  <c r="E20" i="46206"/>
  <c r="F20" i="46206"/>
  <c r="G20" i="46206"/>
  <c r="H20" i="46206"/>
  <c r="I20" i="46206"/>
  <c r="J20" i="46206"/>
  <c r="K20" i="46206"/>
  <c r="L20" i="46206"/>
  <c r="C21" i="46206"/>
  <c r="D21" i="46206"/>
  <c r="E21" i="46206"/>
  <c r="F21" i="46206"/>
  <c r="G21" i="46206"/>
  <c r="H21" i="46206"/>
  <c r="I21" i="46206"/>
  <c r="J21" i="46206"/>
  <c r="K21" i="46206"/>
  <c r="L21" i="46206"/>
  <c r="C22" i="46206"/>
  <c r="D22" i="46206"/>
  <c r="E22" i="46206"/>
  <c r="F22" i="46206"/>
  <c r="G22" i="46206"/>
  <c r="H22" i="46206"/>
  <c r="I22" i="46206"/>
  <c r="J22" i="46206"/>
  <c r="K22" i="46206"/>
  <c r="L22" i="46206"/>
  <c r="C23" i="46206"/>
  <c r="D23" i="46206"/>
  <c r="E23" i="46206"/>
  <c r="F23" i="46206"/>
  <c r="G23" i="46206"/>
  <c r="H23" i="46206"/>
  <c r="I23" i="46206"/>
  <c r="J23" i="46206"/>
  <c r="K23" i="46206"/>
  <c r="L23" i="46206"/>
  <c r="C24" i="46206"/>
  <c r="D24" i="46206"/>
  <c r="E24" i="46206"/>
  <c r="F24" i="46206"/>
  <c r="G24" i="46206"/>
  <c r="H24" i="46206"/>
  <c r="I24" i="46206"/>
  <c r="J24" i="46206"/>
  <c r="K24" i="46206"/>
  <c r="L24" i="46206"/>
  <c r="C25" i="46206"/>
  <c r="D25" i="46206"/>
  <c r="E25" i="46206"/>
  <c r="F25" i="46206"/>
  <c r="G25" i="46206"/>
  <c r="H25" i="46206"/>
  <c r="I25" i="46206"/>
  <c r="J25" i="46206"/>
  <c r="K25" i="46206"/>
  <c r="L25" i="46206"/>
  <c r="C26" i="46206"/>
  <c r="D26" i="46206"/>
  <c r="E26" i="46206"/>
  <c r="F26" i="46206"/>
  <c r="G26" i="46206"/>
  <c r="H26" i="46206"/>
  <c r="I26" i="46206"/>
  <c r="J26" i="46206"/>
  <c r="K26" i="46206"/>
  <c r="L26" i="46206"/>
  <c r="C27" i="46206"/>
  <c r="D27" i="46206"/>
  <c r="E27" i="46206"/>
  <c r="F27" i="46206"/>
  <c r="G27" i="46206"/>
  <c r="H27" i="46206"/>
  <c r="I27" i="46206"/>
  <c r="J27" i="46206"/>
  <c r="K27" i="46206"/>
  <c r="L27" i="46206"/>
  <c r="C28" i="46206"/>
  <c r="D28" i="46206"/>
  <c r="E28" i="46206"/>
  <c r="F28" i="46206"/>
  <c r="G28" i="46206"/>
  <c r="H28" i="46206"/>
  <c r="I28" i="46206"/>
  <c r="J28" i="46206"/>
  <c r="K28" i="46206"/>
  <c r="L28" i="46206"/>
  <c r="C29" i="46206"/>
  <c r="D29" i="46206"/>
  <c r="E29" i="46206"/>
  <c r="F29" i="46206"/>
  <c r="G29" i="46206"/>
  <c r="H29" i="46206"/>
  <c r="I29" i="46206"/>
  <c r="J29" i="46206"/>
  <c r="K29" i="46206"/>
  <c r="L29" i="46206"/>
  <c r="C30" i="46206"/>
  <c r="D30" i="46206"/>
  <c r="E30" i="46206"/>
  <c r="F30" i="46206"/>
  <c r="G30" i="46206"/>
  <c r="H30" i="46206"/>
  <c r="I30" i="46206"/>
  <c r="J30" i="46206"/>
  <c r="K30" i="46206"/>
  <c r="L30" i="46206"/>
  <c r="D12" i="46206"/>
  <c r="E12" i="46206"/>
  <c r="F12" i="46206"/>
  <c r="G12" i="46206"/>
  <c r="H12" i="46206"/>
  <c r="I12" i="46206"/>
  <c r="J12" i="46206"/>
  <c r="K12" i="46206"/>
  <c r="L12" i="46206"/>
  <c r="AI10" i="149"/>
  <c r="AF12" i="51"/>
  <c r="AI42" i="149"/>
  <c r="AF13" i="51" s="1"/>
  <c r="AF50" i="51" s="1"/>
  <c r="AI64" i="149"/>
  <c r="AF14" i="51"/>
  <c r="AF51" i="51" s="1"/>
  <c r="AI113" i="149"/>
  <c r="AI100" i="149"/>
  <c r="AF15" i="51" s="1"/>
  <c r="AF52" i="51" s="1"/>
  <c r="AI133" i="149"/>
  <c r="AF16" i="51"/>
  <c r="AF53" i="51" s="1"/>
  <c r="AI164" i="149"/>
  <c r="AF17" i="51"/>
  <c r="AF54" i="51" s="1"/>
  <c r="AJ10" i="149"/>
  <c r="AG12" i="51"/>
  <c r="AJ42" i="149"/>
  <c r="AG13" i="51" s="1"/>
  <c r="AG50" i="51" s="1"/>
  <c r="AJ64" i="149"/>
  <c r="AG14" i="51" s="1"/>
  <c r="AG51" i="51" s="1"/>
  <c r="AJ100" i="149"/>
  <c r="AG15" i="51"/>
  <c r="AG52" i="51" s="1"/>
  <c r="AJ133" i="149"/>
  <c r="AG16" i="51"/>
  <c r="AG53" i="51"/>
  <c r="AJ164" i="149"/>
  <c r="AG17" i="51"/>
  <c r="AG54" i="51" s="1"/>
  <c r="AK10" i="149"/>
  <c r="AH12" i="51" s="1"/>
  <c r="AH10" i="51" s="1"/>
  <c r="AK42" i="149"/>
  <c r="AH13" i="51"/>
  <c r="AH50" i="51" s="1"/>
  <c r="AK64" i="149"/>
  <c r="AH14" i="51"/>
  <c r="AH51" i="51" s="1"/>
  <c r="AK100" i="149"/>
  <c r="AH15" i="51"/>
  <c r="AH52" i="51" s="1"/>
  <c r="AK133" i="149"/>
  <c r="AH16" i="51" s="1"/>
  <c r="AH53" i="51" s="1"/>
  <c r="AK164" i="149"/>
  <c r="AH17" i="51"/>
  <c r="AH54" i="51" s="1"/>
  <c r="AL42" i="149"/>
  <c r="AI13" i="51"/>
  <c r="AI50" i="51" s="1"/>
  <c r="AL64" i="149"/>
  <c r="AI14" i="51"/>
  <c r="AI51" i="51"/>
  <c r="AL100" i="149"/>
  <c r="AI15" i="51"/>
  <c r="AI52" i="51" s="1"/>
  <c r="AL133" i="149"/>
  <c r="AI16" i="51" s="1"/>
  <c r="AI53" i="51" s="1"/>
  <c r="AL164" i="149"/>
  <c r="AI17" i="51"/>
  <c r="AI54" i="51" s="1"/>
  <c r="AL10" i="149"/>
  <c r="AI12" i="51" s="1"/>
  <c r="AI49" i="51" s="1"/>
  <c r="AN42" i="3"/>
  <c r="AK13" i="184" s="1"/>
  <c r="AK50" i="184" s="1"/>
  <c r="AO42" i="3"/>
  <c r="AL13" i="184" s="1"/>
  <c r="AL50" i="184" s="1"/>
  <c r="AP42" i="3"/>
  <c r="AM13" i="184"/>
  <c r="AM50" i="184" s="1"/>
  <c r="AN63" i="3"/>
  <c r="AK14" i="184"/>
  <c r="AK51" i="184"/>
  <c r="AO63" i="3"/>
  <c r="AL14" i="184"/>
  <c r="AL51" i="184" s="1"/>
  <c r="AP63" i="3"/>
  <c r="AM14" i="184" s="1"/>
  <c r="AM51" i="184" s="1"/>
  <c r="AN98" i="3"/>
  <c r="AK15" i="184"/>
  <c r="AK52" i="184" s="1"/>
  <c r="AO98" i="3"/>
  <c r="AL15" i="184" s="1"/>
  <c r="AL52" i="184"/>
  <c r="AP98" i="3"/>
  <c r="AM15" i="184" s="1"/>
  <c r="AM52" i="184" s="1"/>
  <c r="AN132" i="3"/>
  <c r="AK16" i="184" s="1"/>
  <c r="AK53" i="184" s="1"/>
  <c r="AO132" i="3"/>
  <c r="AL16" i="184"/>
  <c r="AL53" i="184" s="1"/>
  <c r="AP132" i="3"/>
  <c r="AM16" i="184"/>
  <c r="AM53" i="184"/>
  <c r="AN163" i="3"/>
  <c r="AK17" i="184"/>
  <c r="AK54" i="184" s="1"/>
  <c r="AO163" i="3"/>
  <c r="AL17" i="184" s="1"/>
  <c r="AL54" i="184" s="1"/>
  <c r="AP163" i="3"/>
  <c r="AM17" i="184"/>
  <c r="AM54" i="184" s="1"/>
  <c r="AO10" i="3"/>
  <c r="AL12" i="184" s="1"/>
  <c r="AL49" i="184" s="1"/>
  <c r="AP10" i="3"/>
  <c r="AM12" i="184" s="1"/>
  <c r="AM49" i="184" s="1"/>
  <c r="AN10" i="3"/>
  <c r="AK12" i="184" s="1"/>
  <c r="AK49" i="184" s="1"/>
  <c r="AX42" i="169"/>
  <c r="AU13" i="20"/>
  <c r="AU50" i="20" s="1"/>
  <c r="AY42" i="169"/>
  <c r="AV13" i="20" s="1"/>
  <c r="AV50" i="20" s="1"/>
  <c r="AZ42" i="169"/>
  <c r="AW13" i="20" s="1"/>
  <c r="AW50" i="20" s="1"/>
  <c r="BA42" i="169"/>
  <c r="AX13" i="20" s="1"/>
  <c r="AX50" i="20" s="1"/>
  <c r="AX65" i="169"/>
  <c r="AU14" i="20"/>
  <c r="AU51" i="20" s="1"/>
  <c r="AY65" i="169"/>
  <c r="AV14" i="20" s="1"/>
  <c r="AV51" i="20" s="1"/>
  <c r="AZ65" i="169"/>
  <c r="AW14" i="20" s="1"/>
  <c r="AW51" i="20" s="1"/>
  <c r="BA65" i="169"/>
  <c r="AX14" i="20" s="1"/>
  <c r="AX51" i="20" s="1"/>
  <c r="AX101" i="169"/>
  <c r="AU15" i="20"/>
  <c r="AU52" i="20" s="1"/>
  <c r="AY101" i="169"/>
  <c r="AV15" i="20" s="1"/>
  <c r="AV52" i="20" s="1"/>
  <c r="AZ101" i="169"/>
  <c r="AW15" i="20" s="1"/>
  <c r="AW52" i="20" s="1"/>
  <c r="BA101" i="169"/>
  <c r="AX15" i="20" s="1"/>
  <c r="AX52" i="20" s="1"/>
  <c r="AX134" i="169"/>
  <c r="AU16" i="20"/>
  <c r="AU53" i="20" s="1"/>
  <c r="AY134" i="169"/>
  <c r="AV16" i="20" s="1"/>
  <c r="AV53" i="20"/>
  <c r="AZ134" i="169"/>
  <c r="AW16" i="20" s="1"/>
  <c r="AW53" i="20" s="1"/>
  <c r="BA134" i="169"/>
  <c r="AX16" i="20" s="1"/>
  <c r="AX53" i="20" s="1"/>
  <c r="AX165" i="169"/>
  <c r="AU17" i="20"/>
  <c r="AU54" i="20" s="1"/>
  <c r="AY165" i="169"/>
  <c r="AV17" i="20" s="1"/>
  <c r="AV54" i="20" s="1"/>
  <c r="AZ165" i="169"/>
  <c r="AW17" i="20" s="1"/>
  <c r="AW54" i="20" s="1"/>
  <c r="BA165" i="169"/>
  <c r="AX17" i="20" s="1"/>
  <c r="AX54" i="20" s="1"/>
  <c r="AY10" i="169"/>
  <c r="AV12" i="20"/>
  <c r="AV49" i="20" s="1"/>
  <c r="AZ10" i="169"/>
  <c r="AW12" i="20" s="1"/>
  <c r="AW49" i="20"/>
  <c r="BA10" i="169"/>
  <c r="AX12" i="20" s="1"/>
  <c r="AX49" i="20" s="1"/>
  <c r="AX10" i="169"/>
  <c r="AU12" i="20" s="1"/>
  <c r="AU49" i="20" s="1"/>
  <c r="Q10" i="16"/>
  <c r="O31" i="184"/>
  <c r="S10" i="16"/>
  <c r="Q31" i="184" s="1"/>
  <c r="U10" i="16"/>
  <c r="S31" i="184"/>
  <c r="W10" i="16"/>
  <c r="U31" i="184" s="1"/>
  <c r="Y10" i="16"/>
  <c r="W31" i="184"/>
  <c r="Q42" i="16"/>
  <c r="O32" i="184" s="1"/>
  <c r="S42" i="16"/>
  <c r="Q32" i="184"/>
  <c r="U42" i="16"/>
  <c r="S32" i="184" s="1"/>
  <c r="W42" i="16"/>
  <c r="U32" i="184"/>
  <c r="Y42" i="16"/>
  <c r="W32" i="184" s="1"/>
  <c r="Q64" i="16"/>
  <c r="O33" i="184"/>
  <c r="S64" i="16"/>
  <c r="Q33" i="184" s="1"/>
  <c r="U64" i="16"/>
  <c r="S33" i="184"/>
  <c r="W64" i="16"/>
  <c r="U33" i="184" s="1"/>
  <c r="Y64" i="16"/>
  <c r="W33" i="184"/>
  <c r="Q99" i="16"/>
  <c r="O34" i="184" s="1"/>
  <c r="S99" i="16"/>
  <c r="Q34" i="184"/>
  <c r="U99" i="16"/>
  <c r="S34" i="184" s="1"/>
  <c r="W99" i="16"/>
  <c r="U34" i="184"/>
  <c r="Y99" i="16"/>
  <c r="W34" i="184" s="1"/>
  <c r="Q133" i="16"/>
  <c r="O35" i="184"/>
  <c r="S133" i="16"/>
  <c r="Q35" i="184" s="1"/>
  <c r="U133" i="16"/>
  <c r="S35" i="184"/>
  <c r="W133" i="16"/>
  <c r="U35" i="184" s="1"/>
  <c r="Y133" i="16"/>
  <c r="W35" i="184"/>
  <c r="Q165" i="16"/>
  <c r="O36" i="184" s="1"/>
  <c r="S165" i="16"/>
  <c r="Q36" i="184"/>
  <c r="U165" i="16"/>
  <c r="S36" i="184" s="1"/>
  <c r="W165" i="16"/>
  <c r="U36" i="184"/>
  <c r="Y165" i="16"/>
  <c r="W36" i="184" s="1"/>
  <c r="O10" i="149"/>
  <c r="M31" i="51"/>
  <c r="Q10" i="149"/>
  <c r="O31" i="51" s="1"/>
  <c r="S10" i="149"/>
  <c r="Q31" i="51"/>
  <c r="U10" i="149"/>
  <c r="S31" i="51" s="1"/>
  <c r="S49" i="51" s="1"/>
  <c r="O42" i="149"/>
  <c r="M32" i="51"/>
  <c r="Q42" i="149"/>
  <c r="O32" i="51" s="1"/>
  <c r="S42" i="149"/>
  <c r="Q32" i="51"/>
  <c r="U42" i="149"/>
  <c r="S32" i="51" s="1"/>
  <c r="O64" i="149"/>
  <c r="M33" i="51"/>
  <c r="Q64" i="149"/>
  <c r="O33" i="51" s="1"/>
  <c r="S64" i="149"/>
  <c r="Q33" i="51"/>
  <c r="U64" i="149"/>
  <c r="S33" i="51" s="1"/>
  <c r="S51" i="51" s="1"/>
  <c r="O100" i="149"/>
  <c r="M34" i="51"/>
  <c r="Q100" i="149"/>
  <c r="O34" i="51" s="1"/>
  <c r="S100" i="149"/>
  <c r="Q34" i="51"/>
  <c r="U100" i="149"/>
  <c r="S34" i="51" s="1"/>
  <c r="O133" i="149"/>
  <c r="M35" i="51"/>
  <c r="Q133" i="149"/>
  <c r="O35" i="51" s="1"/>
  <c r="S133" i="149"/>
  <c r="Q35" i="51"/>
  <c r="U133" i="149"/>
  <c r="S35" i="51" s="1"/>
  <c r="O163" i="149"/>
  <c r="M36" i="51"/>
  <c r="Q163" i="149"/>
  <c r="O36" i="51" s="1"/>
  <c r="S163" i="149"/>
  <c r="Q36" i="51"/>
  <c r="U163" i="149"/>
  <c r="S36" i="51" s="1"/>
  <c r="AI10" i="169"/>
  <c r="AG31" i="20"/>
  <c r="J158" i="46207" s="1"/>
  <c r="AI42" i="169"/>
  <c r="AG32" i="20" s="1"/>
  <c r="J159" i="46207" s="1"/>
  <c r="AI84" i="169"/>
  <c r="AI63" i="169" s="1"/>
  <c r="AG33" i="20" s="1"/>
  <c r="J160" i="46207" s="1"/>
  <c r="AI85" i="169"/>
  <c r="AI86" i="169"/>
  <c r="AI87" i="169"/>
  <c r="AI88" i="169"/>
  <c r="AI117" i="169"/>
  <c r="AI100" i="169" s="1"/>
  <c r="AG34" i="20" s="1"/>
  <c r="J161" i="46207" s="1"/>
  <c r="AI129" i="169"/>
  <c r="AG35" i="20" s="1"/>
  <c r="J162" i="46207" s="1"/>
  <c r="AI158" i="169"/>
  <c r="AG36" i="20" s="1"/>
  <c r="J163" i="46207" s="1"/>
  <c r="Q10" i="3"/>
  <c r="O12" i="184"/>
  <c r="Y12" i="184" s="1"/>
  <c r="B158" i="46207" s="1"/>
  <c r="S10" i="3"/>
  <c r="Q12" i="184"/>
  <c r="U10" i="3"/>
  <c r="S12" i="184" s="1"/>
  <c r="W10" i="3"/>
  <c r="U12" i="184"/>
  <c r="Y10" i="3"/>
  <c r="W12" i="184" s="1"/>
  <c r="Q42" i="3"/>
  <c r="O13" i="184"/>
  <c r="Y13" i="184" s="1"/>
  <c r="B159" i="46207" s="1"/>
  <c r="S42" i="3"/>
  <c r="Q13" i="184"/>
  <c r="U42" i="3"/>
  <c r="S13" i="184" s="1"/>
  <c r="W42" i="3"/>
  <c r="U13" i="184"/>
  <c r="Y42" i="3"/>
  <c r="W13" i="184" s="1"/>
  <c r="Q63" i="3"/>
  <c r="O14" i="184"/>
  <c r="Y14" i="184" s="1"/>
  <c r="B160" i="46207" s="1"/>
  <c r="S63" i="3"/>
  <c r="Q14" i="184"/>
  <c r="U63" i="3"/>
  <c r="S14" i="184" s="1"/>
  <c r="W63" i="3"/>
  <c r="U14" i="184"/>
  <c r="Y63" i="3"/>
  <c r="W14" i="184" s="1"/>
  <c r="Q98" i="3"/>
  <c r="O15" i="184"/>
  <c r="Y15" i="184" s="1"/>
  <c r="B161" i="46207" s="1"/>
  <c r="S98" i="3"/>
  <c r="Q15" i="184"/>
  <c r="U98" i="3"/>
  <c r="S15" i="184" s="1"/>
  <c r="W98" i="3"/>
  <c r="U15" i="184"/>
  <c r="Y98" i="3"/>
  <c r="W15" i="184" s="1"/>
  <c r="Q132" i="3"/>
  <c r="O16" i="184"/>
  <c r="Y16" i="184" s="1"/>
  <c r="B162" i="46207" s="1"/>
  <c r="S132" i="3"/>
  <c r="Q16" i="184"/>
  <c r="U132" i="3"/>
  <c r="S16" i="184" s="1"/>
  <c r="W132" i="3"/>
  <c r="U16" i="184"/>
  <c r="Y132" i="3"/>
  <c r="W16" i="184" s="1"/>
  <c r="Q163" i="3"/>
  <c r="O17" i="184"/>
  <c r="Y17" i="184" s="1"/>
  <c r="B163" i="46207" s="1"/>
  <c r="S163" i="3"/>
  <c r="Q17" i="184"/>
  <c r="U163" i="3"/>
  <c r="S17" i="184" s="1"/>
  <c r="W163" i="3"/>
  <c r="U17" i="184"/>
  <c r="Y163" i="3"/>
  <c r="W17" i="184" s="1"/>
  <c r="O10" i="149"/>
  <c r="M12" i="51"/>
  <c r="U12" i="51" s="1"/>
  <c r="Q10" i="149"/>
  <c r="O12" i="51" s="1"/>
  <c r="S10" i="149"/>
  <c r="Q12" i="51" s="1"/>
  <c r="U10" i="149"/>
  <c r="S12" i="51"/>
  <c r="O42" i="149"/>
  <c r="M13" i="51" s="1"/>
  <c r="Q42" i="149"/>
  <c r="O13" i="51"/>
  <c r="S42" i="149"/>
  <c r="Q13" i="51" s="1"/>
  <c r="Q50" i="51" s="1"/>
  <c r="U42" i="149"/>
  <c r="S13" i="51"/>
  <c r="O64" i="149"/>
  <c r="M14" i="51" s="1"/>
  <c r="Q64" i="149"/>
  <c r="O14" i="51"/>
  <c r="S64" i="149"/>
  <c r="Q14" i="51" s="1"/>
  <c r="U64" i="149"/>
  <c r="S14" i="51"/>
  <c r="O100" i="149"/>
  <c r="M15" i="51" s="1"/>
  <c r="Q100" i="149"/>
  <c r="O15" i="51"/>
  <c r="S100" i="149"/>
  <c r="Q15" i="51" s="1"/>
  <c r="U100" i="149"/>
  <c r="S15" i="51"/>
  <c r="O133" i="149"/>
  <c r="M16" i="51" s="1"/>
  <c r="Q133" i="149"/>
  <c r="O16" i="51"/>
  <c r="S133" i="149"/>
  <c r="Q16" i="51" s="1"/>
  <c r="U133" i="149"/>
  <c r="S16" i="51"/>
  <c r="O164" i="149"/>
  <c r="M17" i="51" s="1"/>
  <c r="Q164" i="149"/>
  <c r="O17" i="51"/>
  <c r="S164" i="149"/>
  <c r="Q17" i="51" s="1"/>
  <c r="Q54" i="51" s="1"/>
  <c r="U164" i="149"/>
  <c r="S17" i="51"/>
  <c r="AI10" i="169"/>
  <c r="AG12" i="20" s="1"/>
  <c r="D158" i="46207" s="1"/>
  <c r="AI52" i="169"/>
  <c r="AI42" i="169" s="1"/>
  <c r="AG13" i="20" s="1"/>
  <c r="D159" i="46207" s="1"/>
  <c r="J76" i="46207" s="1"/>
  <c r="AI86" i="169"/>
  <c r="AI87" i="169"/>
  <c r="AI88" i="169"/>
  <c r="AI89" i="169"/>
  <c r="AI90" i="169"/>
  <c r="AI65" i="169" s="1"/>
  <c r="AG14" i="20" s="1"/>
  <c r="D160" i="46207" s="1"/>
  <c r="AI118" i="169"/>
  <c r="AI101" i="169" s="1"/>
  <c r="AG15" i="20" s="1"/>
  <c r="AI119" i="169"/>
  <c r="D161" i="46207"/>
  <c r="J78" i="46207" s="1"/>
  <c r="AI120" i="169"/>
  <c r="AI121" i="169"/>
  <c r="AI122" i="169"/>
  <c r="AI123" i="169"/>
  <c r="AI153" i="169"/>
  <c r="AI134" i="169" s="1"/>
  <c r="AG16" i="20" s="1"/>
  <c r="D162" i="46207" s="1"/>
  <c r="AI165" i="169"/>
  <c r="AG17" i="20" s="1"/>
  <c r="D163" i="46207" s="1"/>
  <c r="C10" i="16"/>
  <c r="B31" i="184" s="1"/>
  <c r="E10" i="16"/>
  <c r="D31" i="184" s="1"/>
  <c r="G10" i="16"/>
  <c r="F31" i="184"/>
  <c r="I10" i="16"/>
  <c r="H31" i="184" s="1"/>
  <c r="K10" i="16"/>
  <c r="J31" i="184"/>
  <c r="C42" i="16"/>
  <c r="B32" i="184" s="1"/>
  <c r="E42" i="16"/>
  <c r="D32" i="184" s="1"/>
  <c r="G42" i="16"/>
  <c r="F32" i="184"/>
  <c r="I42" i="16"/>
  <c r="H32" i="184" s="1"/>
  <c r="K42" i="16"/>
  <c r="J32" i="184"/>
  <c r="C64" i="16"/>
  <c r="B33" i="184" s="1"/>
  <c r="E64" i="16"/>
  <c r="D33" i="184" s="1"/>
  <c r="G64" i="16"/>
  <c r="F33" i="184" s="1"/>
  <c r="I64" i="16"/>
  <c r="H33" i="184" s="1"/>
  <c r="K64" i="16"/>
  <c r="J33" i="184"/>
  <c r="C99" i="16"/>
  <c r="B34" i="184" s="1"/>
  <c r="E99" i="16"/>
  <c r="D34" i="184" s="1"/>
  <c r="G99" i="16"/>
  <c r="F34" i="184" s="1"/>
  <c r="I99" i="16"/>
  <c r="H34" i="184"/>
  <c r="K99" i="16"/>
  <c r="J34" i="184" s="1"/>
  <c r="C133" i="16"/>
  <c r="B35" i="184" s="1"/>
  <c r="E133" i="16"/>
  <c r="D35" i="184"/>
  <c r="L35" i="184"/>
  <c r="H147" i="46207" s="1"/>
  <c r="G133" i="16"/>
  <c r="F35" i="184" s="1"/>
  <c r="I133" i="16"/>
  <c r="H35" i="184" s="1"/>
  <c r="K133" i="16"/>
  <c r="J35" i="184"/>
  <c r="C165" i="16"/>
  <c r="B36" i="184" s="1"/>
  <c r="E165" i="16"/>
  <c r="D36" i="184" s="1"/>
  <c r="G165" i="16"/>
  <c r="F36" i="184" s="1"/>
  <c r="I165" i="16"/>
  <c r="H36" i="184"/>
  <c r="K165" i="16"/>
  <c r="J36" i="184" s="1"/>
  <c r="C10" i="149"/>
  <c r="B31" i="51" s="1"/>
  <c r="E10" i="149"/>
  <c r="D31" i="51" s="1"/>
  <c r="G10" i="149"/>
  <c r="F31" i="51"/>
  <c r="I10" i="149"/>
  <c r="H31" i="51" s="1"/>
  <c r="H49" i="51" s="1"/>
  <c r="C42" i="149"/>
  <c r="B32" i="51" s="1"/>
  <c r="E42" i="149"/>
  <c r="D32" i="51" s="1"/>
  <c r="G42" i="149"/>
  <c r="F32" i="51"/>
  <c r="I42" i="149"/>
  <c r="H32" i="51" s="1"/>
  <c r="H50" i="51" s="1"/>
  <c r="C64" i="149"/>
  <c r="B33" i="51" s="1"/>
  <c r="E64" i="149"/>
  <c r="D33" i="51" s="1"/>
  <c r="G64" i="149"/>
  <c r="F33" i="51"/>
  <c r="I64" i="149"/>
  <c r="H33" i="51" s="1"/>
  <c r="C100" i="149"/>
  <c r="B34" i="51" s="1"/>
  <c r="E100" i="149"/>
  <c r="D34" i="51" s="1"/>
  <c r="G100" i="149"/>
  <c r="F34" i="51"/>
  <c r="I100" i="149"/>
  <c r="H34" i="51" s="1"/>
  <c r="C133" i="149"/>
  <c r="B35" i="51" s="1"/>
  <c r="B53" i="51" s="1"/>
  <c r="E133" i="149"/>
  <c r="D35" i="51" s="1"/>
  <c r="G133" i="149"/>
  <c r="F35" i="51"/>
  <c r="I133" i="149"/>
  <c r="H35" i="51" s="1"/>
  <c r="C163" i="149"/>
  <c r="B36" i="51" s="1"/>
  <c r="E163" i="149"/>
  <c r="D36" i="51" s="1"/>
  <c r="G163" i="149"/>
  <c r="F36" i="51"/>
  <c r="I163" i="149"/>
  <c r="H36" i="51" s="1"/>
  <c r="Q10" i="169"/>
  <c r="P31" i="20" s="1"/>
  <c r="J143" i="46207" s="1"/>
  <c r="C42" i="169"/>
  <c r="B32" i="20"/>
  <c r="E42" i="169"/>
  <c r="D32" i="20" s="1"/>
  <c r="G42" i="169"/>
  <c r="F32" i="20"/>
  <c r="I42" i="169"/>
  <c r="H32" i="20"/>
  <c r="K42" i="169"/>
  <c r="J32" i="20"/>
  <c r="M42" i="169"/>
  <c r="L32" i="20" s="1"/>
  <c r="O42" i="169"/>
  <c r="N32" i="20"/>
  <c r="C63" i="169"/>
  <c r="B33" i="20"/>
  <c r="E63" i="169"/>
  <c r="D33" i="20" s="1"/>
  <c r="G63" i="169"/>
  <c r="F33" i="20"/>
  <c r="I63" i="169"/>
  <c r="H33" i="20"/>
  <c r="K63" i="169"/>
  <c r="J33" i="20"/>
  <c r="M63" i="169"/>
  <c r="L33" i="20" s="1"/>
  <c r="O63" i="169"/>
  <c r="N33" i="20"/>
  <c r="C100" i="169"/>
  <c r="B34" i="20" s="1"/>
  <c r="E100" i="169"/>
  <c r="D34" i="20" s="1"/>
  <c r="G100" i="169"/>
  <c r="F34" i="20"/>
  <c r="I100" i="169"/>
  <c r="H34" i="20" s="1"/>
  <c r="K100" i="169"/>
  <c r="J34" i="20"/>
  <c r="M100" i="169"/>
  <c r="L34" i="20" s="1"/>
  <c r="O100" i="169"/>
  <c r="N34" i="20"/>
  <c r="C129" i="169"/>
  <c r="B35" i="20" s="1"/>
  <c r="E129" i="169"/>
  <c r="D35" i="20"/>
  <c r="G129" i="169"/>
  <c r="F35" i="20" s="1"/>
  <c r="I129" i="169"/>
  <c r="H35" i="20"/>
  <c r="K129" i="169"/>
  <c r="J35" i="20" s="1"/>
  <c r="M129" i="169"/>
  <c r="L35" i="20"/>
  <c r="O129" i="169"/>
  <c r="N35" i="20" s="1"/>
  <c r="C158" i="169"/>
  <c r="B36" i="20"/>
  <c r="E158" i="169"/>
  <c r="D36" i="20" s="1"/>
  <c r="G158" i="169"/>
  <c r="F36" i="20"/>
  <c r="I158" i="169"/>
  <c r="H36" i="20" s="1"/>
  <c r="K158" i="169"/>
  <c r="J36" i="20"/>
  <c r="M158" i="169"/>
  <c r="L36" i="20" s="1"/>
  <c r="O158" i="169"/>
  <c r="N36" i="20"/>
  <c r="C10" i="3"/>
  <c r="B12" i="184" s="1"/>
  <c r="L12" i="184" s="1"/>
  <c r="B143" i="46207" s="1"/>
  <c r="E10" i="3"/>
  <c r="D12" i="184" s="1"/>
  <c r="G10" i="3"/>
  <c r="F12" i="184"/>
  <c r="I10" i="3"/>
  <c r="H12" i="184" s="1"/>
  <c r="K10" i="3"/>
  <c r="J12" i="184"/>
  <c r="C42" i="3"/>
  <c r="B13" i="184" s="1"/>
  <c r="L13" i="184" s="1"/>
  <c r="B144" i="46207" s="1"/>
  <c r="E42" i="3"/>
  <c r="D13" i="184" s="1"/>
  <c r="G42" i="3"/>
  <c r="F13" i="184"/>
  <c r="I42" i="3"/>
  <c r="H13" i="184" s="1"/>
  <c r="K42" i="3"/>
  <c r="J13" i="184"/>
  <c r="C63" i="3"/>
  <c r="B14" i="184" s="1"/>
  <c r="E63" i="3"/>
  <c r="D14" i="184"/>
  <c r="G63" i="3"/>
  <c r="F14" i="184" s="1"/>
  <c r="I63" i="3"/>
  <c r="H14" i="184"/>
  <c r="K63" i="3"/>
  <c r="J14" i="184" s="1"/>
  <c r="C98" i="3"/>
  <c r="B15" i="184"/>
  <c r="E98" i="3"/>
  <c r="D15" i="184" s="1"/>
  <c r="G98" i="3"/>
  <c r="F15" i="184"/>
  <c r="I98" i="3"/>
  <c r="H15" i="184" s="1"/>
  <c r="K98" i="3"/>
  <c r="J15" i="184"/>
  <c r="C132" i="3"/>
  <c r="B16" i="184" s="1"/>
  <c r="E132" i="3"/>
  <c r="D16" i="184"/>
  <c r="G132" i="3"/>
  <c r="F16" i="184" s="1"/>
  <c r="I132" i="3"/>
  <c r="H16" i="184"/>
  <c r="K132" i="3"/>
  <c r="J16" i="184" s="1"/>
  <c r="C163" i="3"/>
  <c r="B17" i="184"/>
  <c r="E163" i="3"/>
  <c r="D17" i="184" s="1"/>
  <c r="G163" i="3"/>
  <c r="F17" i="184"/>
  <c r="I163" i="3"/>
  <c r="H17" i="184" s="1"/>
  <c r="K163" i="3"/>
  <c r="J17" i="184"/>
  <c r="C10" i="149"/>
  <c r="B12" i="51" s="1"/>
  <c r="E10" i="149"/>
  <c r="D12" i="51"/>
  <c r="G10" i="149"/>
  <c r="F12" i="51" s="1"/>
  <c r="I10" i="149"/>
  <c r="H12" i="51"/>
  <c r="C42" i="149"/>
  <c r="B13" i="51" s="1"/>
  <c r="E42" i="149"/>
  <c r="D13" i="51" s="1"/>
  <c r="G42" i="149"/>
  <c r="F13" i="51"/>
  <c r="I42" i="149"/>
  <c r="H13" i="51" s="1"/>
  <c r="C64" i="149"/>
  <c r="B14" i="51"/>
  <c r="E64" i="149"/>
  <c r="D14" i="51" s="1"/>
  <c r="G64" i="149"/>
  <c r="F14" i="51"/>
  <c r="I64" i="149"/>
  <c r="H14" i="51" s="1"/>
  <c r="C100" i="149"/>
  <c r="B15" i="51" s="1"/>
  <c r="E100" i="149"/>
  <c r="D15" i="51"/>
  <c r="G100" i="149"/>
  <c r="F15" i="51" s="1"/>
  <c r="I100" i="149"/>
  <c r="H15" i="51"/>
  <c r="C133" i="149"/>
  <c r="B16" i="51" s="1"/>
  <c r="E133" i="149"/>
  <c r="D16" i="51"/>
  <c r="G133" i="149"/>
  <c r="F16" i="51" s="1"/>
  <c r="F53" i="51" s="1"/>
  <c r="I133" i="149"/>
  <c r="H16" i="51" s="1"/>
  <c r="C164" i="149"/>
  <c r="B17" i="51" s="1"/>
  <c r="J17" i="51" s="1"/>
  <c r="E164" i="149"/>
  <c r="D17" i="51" s="1"/>
  <c r="G164" i="149"/>
  <c r="F17" i="51"/>
  <c r="I164" i="149"/>
  <c r="H17" i="51" s="1"/>
  <c r="Q10" i="169"/>
  <c r="P12" i="20"/>
  <c r="D143" i="46207"/>
  <c r="Q42" i="169"/>
  <c r="P13" i="20" s="1"/>
  <c r="D144" i="46207" s="1"/>
  <c r="Q65" i="169"/>
  <c r="P14" i="20" s="1"/>
  <c r="D145" i="46207" s="1"/>
  <c r="Q118" i="169"/>
  <c r="Q101" i="169" s="1"/>
  <c r="P15" i="20" s="1"/>
  <c r="D146" i="46207" s="1"/>
  <c r="Q119" i="169"/>
  <c r="Q120" i="169"/>
  <c r="Q121" i="169"/>
  <c r="Q122" i="169"/>
  <c r="Q123" i="169"/>
  <c r="Q152" i="169"/>
  <c r="Q153" i="169"/>
  <c r="Q134" i="169" s="1"/>
  <c r="P16" i="20" s="1"/>
  <c r="D147" i="46207" s="1"/>
  <c r="Q165" i="169"/>
  <c r="P17" i="20"/>
  <c r="D148" i="46207" s="1"/>
  <c r="AQ10" i="16"/>
  <c r="AN31" i="184"/>
  <c r="H88" i="46207" s="1"/>
  <c r="AQ42" i="16"/>
  <c r="AN32" i="184" s="1"/>
  <c r="H89" i="46207" s="1"/>
  <c r="AQ64" i="16"/>
  <c r="AN33" i="184" s="1"/>
  <c r="H90" i="46207" s="1"/>
  <c r="AQ99" i="16"/>
  <c r="AN34" i="184" s="1"/>
  <c r="H91" i="46207" s="1"/>
  <c r="AQ133" i="16"/>
  <c r="AN35" i="184" s="1"/>
  <c r="H92" i="46207" s="1"/>
  <c r="AQ165" i="16"/>
  <c r="AN36" i="184" s="1"/>
  <c r="H93" i="46207" s="1"/>
  <c r="AT10" i="3"/>
  <c r="AQ12" i="184" s="1"/>
  <c r="B88" i="46207" s="1"/>
  <c r="AT42" i="3"/>
  <c r="AQ13" i="184"/>
  <c r="B89" i="46207" s="1"/>
  <c r="AT63" i="3"/>
  <c r="AQ14" i="184"/>
  <c r="B90" i="46207" s="1"/>
  <c r="AT98" i="3"/>
  <c r="AQ15" i="184"/>
  <c r="B91" i="46207" s="1"/>
  <c r="AT132" i="3"/>
  <c r="AQ16" i="184" s="1"/>
  <c r="B92" i="46207" s="1"/>
  <c r="AT163" i="3"/>
  <c r="AQ17" i="184" s="1"/>
  <c r="B93" i="46207" s="1"/>
  <c r="AL10" i="149"/>
  <c r="AI31" i="51" s="1"/>
  <c r="I88" i="46207" s="1"/>
  <c r="AL42" i="149"/>
  <c r="AI32" i="51" s="1"/>
  <c r="I89" i="46207" s="1"/>
  <c r="AL64" i="149"/>
  <c r="AI33" i="51" s="1"/>
  <c r="AL100" i="149"/>
  <c r="AI34" i="51"/>
  <c r="I91" i="46207" s="1"/>
  <c r="AL133" i="149"/>
  <c r="AI35" i="51"/>
  <c r="AL163" i="149"/>
  <c r="AI36" i="51"/>
  <c r="I93" i="46207" s="1"/>
  <c r="AP10" i="149"/>
  <c r="AM12" i="51" s="1"/>
  <c r="C88" i="46207" s="1"/>
  <c r="AP42" i="149"/>
  <c r="AM13" i="51" s="1"/>
  <c r="AP64" i="149"/>
  <c r="AM14" i="51" s="1"/>
  <c r="C90" i="46207" s="1"/>
  <c r="AP100" i="149"/>
  <c r="AM15" i="51"/>
  <c r="C91" i="46207" s="1"/>
  <c r="C48" i="46207"/>
  <c r="AP133" i="149"/>
  <c r="AM16" i="51" s="1"/>
  <c r="C92" i="46207" s="1"/>
  <c r="E92" i="46207" s="1"/>
  <c r="AP164" i="149"/>
  <c r="AM17" i="51"/>
  <c r="C93" i="46207"/>
  <c r="BA10" i="169"/>
  <c r="AX31" i="20" s="1"/>
  <c r="J88" i="46207" s="1"/>
  <c r="BA42" i="169"/>
  <c r="AX32" i="20" s="1"/>
  <c r="J89" i="46207" s="1"/>
  <c r="BA63" i="169"/>
  <c r="AX33" i="20"/>
  <c r="J90" i="46207" s="1"/>
  <c r="BA100" i="169"/>
  <c r="AX34" i="20" s="1"/>
  <c r="J91" i="46207"/>
  <c r="BA129" i="169"/>
  <c r="AX35" i="20" s="1"/>
  <c r="J92" i="46207" s="1"/>
  <c r="BA158" i="169"/>
  <c r="AX36" i="20" s="1"/>
  <c r="J93" i="46207" s="1"/>
  <c r="D50" i="46207" s="1"/>
  <c r="BE10" i="169"/>
  <c r="BB12" i="20"/>
  <c r="D88" i="46207" s="1"/>
  <c r="BE42" i="169"/>
  <c r="BB13" i="20"/>
  <c r="D89" i="46207"/>
  <c r="D46" i="46207" s="1"/>
  <c r="BE65" i="169"/>
  <c r="BB14" i="20" s="1"/>
  <c r="D90" i="46207" s="1"/>
  <c r="D47" i="46207" s="1"/>
  <c r="BE101" i="169"/>
  <c r="BB15" i="20"/>
  <c r="D91" i="46207"/>
  <c r="BE134" i="169"/>
  <c r="BB16" i="20" s="1"/>
  <c r="D92" i="46207" s="1"/>
  <c r="D49" i="46207"/>
  <c r="BE165" i="169"/>
  <c r="BB17" i="20" s="1"/>
  <c r="D93" i="46207" s="1"/>
  <c r="AM10" i="16"/>
  <c r="AJ31" i="184" s="1"/>
  <c r="H102" i="46207" s="1"/>
  <c r="AM42" i="16"/>
  <c r="AJ32" i="184" s="1"/>
  <c r="H103" i="46207" s="1"/>
  <c r="AM64" i="16"/>
  <c r="AJ33" i="184"/>
  <c r="H104" i="46207"/>
  <c r="AM99" i="16"/>
  <c r="AJ34" i="184" s="1"/>
  <c r="H105" i="46207" s="1"/>
  <c r="AM133" i="16"/>
  <c r="AJ35" i="184" s="1"/>
  <c r="H106" i="46207" s="1"/>
  <c r="AM165" i="16"/>
  <c r="AJ36" i="184"/>
  <c r="H107" i="46207" s="1"/>
  <c r="AM10" i="3"/>
  <c r="AJ12" i="184"/>
  <c r="B102" i="46207" s="1"/>
  <c r="AM42" i="3"/>
  <c r="AJ13" i="184"/>
  <c r="B103" i="46207"/>
  <c r="AM63" i="3"/>
  <c r="AJ14" i="184" s="1"/>
  <c r="B104" i="46207" s="1"/>
  <c r="AM98" i="3"/>
  <c r="AJ15" i="184" s="1"/>
  <c r="B105" i="46207" s="1"/>
  <c r="AM132" i="3"/>
  <c r="AJ16" i="184"/>
  <c r="B106" i="46207" s="1"/>
  <c r="AM163" i="3"/>
  <c r="AJ17" i="184" s="1"/>
  <c r="B107" i="46207"/>
  <c r="AF10" i="149"/>
  <c r="AC31" i="51" s="1"/>
  <c r="AG10" i="149"/>
  <c r="AD31" i="51"/>
  <c r="AF42" i="149"/>
  <c r="AC32" i="51" s="1"/>
  <c r="AG42" i="149"/>
  <c r="AD32" i="51"/>
  <c r="AF64" i="149"/>
  <c r="AC33" i="51" s="1"/>
  <c r="AG64" i="149"/>
  <c r="AD33" i="51"/>
  <c r="AF100" i="149"/>
  <c r="AC34" i="51" s="1"/>
  <c r="AG100" i="149"/>
  <c r="AD34" i="51"/>
  <c r="AF133" i="149"/>
  <c r="AC35" i="51" s="1"/>
  <c r="AG133" i="149"/>
  <c r="AD35" i="51"/>
  <c r="AF163" i="149"/>
  <c r="AC36" i="51" s="1"/>
  <c r="AG163" i="149"/>
  <c r="AD36" i="51"/>
  <c r="AH10" i="149"/>
  <c r="AE12" i="51" s="1"/>
  <c r="C102" i="46207" s="1"/>
  <c r="AH42" i="149"/>
  <c r="AE13" i="51"/>
  <c r="C103" i="46207" s="1"/>
  <c r="AH64" i="149"/>
  <c r="AE14" i="51"/>
  <c r="C104" i="46207" s="1"/>
  <c r="AH100" i="149"/>
  <c r="AE15" i="51"/>
  <c r="C105" i="46207"/>
  <c r="AH133" i="149"/>
  <c r="AE16" i="51" s="1"/>
  <c r="C106" i="46207" s="1"/>
  <c r="AH164" i="149"/>
  <c r="AE17" i="51" s="1"/>
  <c r="C107" i="46207" s="1"/>
  <c r="AW10" i="169"/>
  <c r="AT31" i="20"/>
  <c r="J102" i="46207"/>
  <c r="AW42" i="169"/>
  <c r="AT32" i="20" s="1"/>
  <c r="J103" i="46207" s="1"/>
  <c r="AW63" i="169"/>
  <c r="AT33" i="20" s="1"/>
  <c r="J104" i="46207" s="1"/>
  <c r="AW100" i="169"/>
  <c r="AT34" i="20"/>
  <c r="J105" i="46207" s="1"/>
  <c r="AW129" i="169"/>
  <c r="AT35" i="20"/>
  <c r="J106" i="46207" s="1"/>
  <c r="AW158" i="169"/>
  <c r="AT36" i="20"/>
  <c r="J107" i="46207"/>
  <c r="AW10" i="169"/>
  <c r="AT12" i="20" s="1"/>
  <c r="D102" i="46207" s="1"/>
  <c r="AW42" i="169"/>
  <c r="AT13" i="20" s="1"/>
  <c r="D103" i="46207" s="1"/>
  <c r="AW65" i="169"/>
  <c r="AT14" i="20"/>
  <c r="D104" i="46207" s="1"/>
  <c r="AW101" i="169"/>
  <c r="AT15" i="20" s="1"/>
  <c r="D105" i="46207" s="1"/>
  <c r="AW134" i="169"/>
  <c r="AT16" i="20"/>
  <c r="D106" i="46207" s="1"/>
  <c r="D64" i="46207" s="1"/>
  <c r="AW165" i="169"/>
  <c r="AT17" i="20" s="1"/>
  <c r="D107" i="46207" s="1"/>
  <c r="D65" i="46207" s="1"/>
  <c r="AJ10" i="16"/>
  <c r="AG31" i="184" s="1"/>
  <c r="H116" i="46207" s="1"/>
  <c r="AJ42" i="16"/>
  <c r="AG32" i="184"/>
  <c r="H117" i="46207" s="1"/>
  <c r="AJ64" i="16"/>
  <c r="AG33" i="184" s="1"/>
  <c r="H118" i="46207" s="1"/>
  <c r="AJ99" i="16"/>
  <c r="AG34" i="184" s="1"/>
  <c r="H119" i="46207" s="1"/>
  <c r="AJ133" i="16"/>
  <c r="AG35" i="184" s="1"/>
  <c r="H120" i="46207" s="1"/>
  <c r="AJ165" i="16"/>
  <c r="AG36" i="184"/>
  <c r="H121" i="46207"/>
  <c r="AJ10" i="3"/>
  <c r="AG12" i="184" s="1"/>
  <c r="B116" i="46207" s="1"/>
  <c r="AJ42" i="3"/>
  <c r="AG13" i="184" s="1"/>
  <c r="B117" i="46207" s="1"/>
  <c r="AJ63" i="3"/>
  <c r="AG14" i="184" s="1"/>
  <c r="B118" i="46207" s="1"/>
  <c r="AJ98" i="3"/>
  <c r="AG15" i="184"/>
  <c r="B119" i="46207" s="1"/>
  <c r="AJ132" i="3"/>
  <c r="AG16" i="184"/>
  <c r="B120" i="46207"/>
  <c r="AJ163" i="3"/>
  <c r="AG17" i="184" s="1"/>
  <c r="B121" i="46207" s="1"/>
  <c r="AE10" i="149"/>
  <c r="AB31" i="51" s="1"/>
  <c r="I116" i="46207" s="1"/>
  <c r="AE42" i="149"/>
  <c r="AB32" i="51"/>
  <c r="I117" i="46207" s="1"/>
  <c r="AE64" i="149"/>
  <c r="AB33" i="51" s="1"/>
  <c r="AB51" i="51" s="1"/>
  <c r="I118" i="46207"/>
  <c r="AE100" i="149"/>
  <c r="AB34" i="51" s="1"/>
  <c r="AE133" i="149"/>
  <c r="AB35" i="51"/>
  <c r="AE163" i="149"/>
  <c r="AB36" i="51"/>
  <c r="I121" i="46207" s="1"/>
  <c r="AE10" i="149"/>
  <c r="AB12" i="51"/>
  <c r="C116" i="46207"/>
  <c r="AE42" i="149"/>
  <c r="AB13" i="51" s="1"/>
  <c r="C117" i="46207" s="1"/>
  <c r="AE64" i="149"/>
  <c r="AB14" i="51" s="1"/>
  <c r="C118" i="46207" s="1"/>
  <c r="AE100" i="149"/>
  <c r="AB15" i="51"/>
  <c r="C119" i="46207"/>
  <c r="AE133" i="149"/>
  <c r="AB16" i="51"/>
  <c r="C120" i="46207" s="1"/>
  <c r="AE164" i="149"/>
  <c r="AB17" i="51" s="1"/>
  <c r="AT10" i="169"/>
  <c r="AQ31" i="20"/>
  <c r="J116" i="46207" s="1"/>
  <c r="AT42" i="169"/>
  <c r="AQ32" i="20"/>
  <c r="J117" i="46207"/>
  <c r="AT63" i="169"/>
  <c r="AQ33" i="20" s="1"/>
  <c r="J118" i="46207" s="1"/>
  <c r="AT100" i="169"/>
  <c r="AQ34" i="20" s="1"/>
  <c r="J119" i="46207" s="1"/>
  <c r="AT129" i="169"/>
  <c r="AQ35" i="20"/>
  <c r="J120" i="46207"/>
  <c r="AT158" i="169"/>
  <c r="AQ36" i="20" s="1"/>
  <c r="J121" i="46207"/>
  <c r="AT10" i="169"/>
  <c r="AQ12" i="20" s="1"/>
  <c r="D116" i="46207" s="1"/>
  <c r="AT42" i="169"/>
  <c r="AQ13" i="20"/>
  <c r="D117" i="46207" s="1"/>
  <c r="D76" i="46207" s="1"/>
  <c r="AT65" i="169"/>
  <c r="AQ14" i="20" s="1"/>
  <c r="D118" i="46207" s="1"/>
  <c r="AT101" i="169"/>
  <c r="AQ15" i="20"/>
  <c r="D119" i="46207" s="1"/>
  <c r="AT134" i="169"/>
  <c r="AQ16" i="20" s="1"/>
  <c r="D120" i="46207" s="1"/>
  <c r="AT165" i="169"/>
  <c r="AQ17" i="20" s="1"/>
  <c r="D121" i="46207" s="1"/>
  <c r="D80" i="46207" s="1"/>
  <c r="AN10" i="16"/>
  <c r="AK31" i="184" s="1"/>
  <c r="H129" i="46207" s="1"/>
  <c r="AN42" i="16"/>
  <c r="AK32" i="184"/>
  <c r="H130" i="46207" s="1"/>
  <c r="AN64" i="16"/>
  <c r="AK33" i="184" s="1"/>
  <c r="H131" i="46207" s="1"/>
  <c r="AN99" i="16"/>
  <c r="AK34" i="184" s="1"/>
  <c r="H132" i="46207" s="1"/>
  <c r="AN133" i="16"/>
  <c r="AK35" i="184"/>
  <c r="H133" i="46207" s="1"/>
  <c r="AN165" i="16"/>
  <c r="AK36" i="184"/>
  <c r="H134" i="46207" s="1"/>
  <c r="AQ10" i="3"/>
  <c r="AN12" i="184"/>
  <c r="B129" i="46207"/>
  <c r="AQ42" i="3"/>
  <c r="AN13" i="184" s="1"/>
  <c r="B130" i="46207" s="1"/>
  <c r="AQ63" i="3"/>
  <c r="AN14" i="184" s="1"/>
  <c r="B131" i="46207" s="1"/>
  <c r="AQ98" i="3"/>
  <c r="AN15" i="184"/>
  <c r="B132" i="46207" s="1"/>
  <c r="AQ132" i="3"/>
  <c r="AN16" i="184" s="1"/>
  <c r="B133" i="46207"/>
  <c r="AQ163" i="3"/>
  <c r="AN17" i="184" s="1"/>
  <c r="B134" i="46207" s="1"/>
  <c r="AI10" i="149"/>
  <c r="AF31" i="51" s="1"/>
  <c r="AI42" i="149"/>
  <c r="AF32" i="51"/>
  <c r="AI64" i="149"/>
  <c r="AF33" i="51" s="1"/>
  <c r="I131" i="46207" s="1"/>
  <c r="AI100" i="149"/>
  <c r="AF34" i="51" s="1"/>
  <c r="I132" i="46207" s="1"/>
  <c r="AI133" i="149"/>
  <c r="AF35" i="51" s="1"/>
  <c r="AI163" i="149"/>
  <c r="AF36" i="51"/>
  <c r="I134" i="46207"/>
  <c r="AM12" i="149"/>
  <c r="AM13" i="149"/>
  <c r="AM14" i="149"/>
  <c r="AM15" i="149"/>
  <c r="AM16" i="149"/>
  <c r="AM17" i="149"/>
  <c r="AM18" i="149"/>
  <c r="AM19" i="149"/>
  <c r="AM10" i="149" s="1"/>
  <c r="AJ12" i="51" s="1"/>
  <c r="AM20" i="149"/>
  <c r="AM21" i="149"/>
  <c r="AM22" i="149"/>
  <c r="AM23" i="149"/>
  <c r="AM24" i="149"/>
  <c r="AM25" i="149"/>
  <c r="AM26" i="149"/>
  <c r="AM27" i="149"/>
  <c r="AM28" i="149"/>
  <c r="AM29" i="149"/>
  <c r="AM30" i="149"/>
  <c r="AM44" i="149"/>
  <c r="AM42" i="149"/>
  <c r="AJ13" i="51" s="1"/>
  <c r="C130" i="46207" s="1"/>
  <c r="AM45" i="149"/>
  <c r="AM46" i="149"/>
  <c r="AM47" i="149"/>
  <c r="AM48" i="149"/>
  <c r="AM49" i="149"/>
  <c r="AM50" i="149"/>
  <c r="AM51" i="149"/>
  <c r="AM52" i="149"/>
  <c r="AM66" i="149"/>
  <c r="AM67" i="149"/>
  <c r="AM68" i="149"/>
  <c r="AM69" i="149"/>
  <c r="AM70" i="149"/>
  <c r="AM71" i="149"/>
  <c r="AM72" i="149"/>
  <c r="AM73" i="149"/>
  <c r="AM74" i="149"/>
  <c r="AM75" i="149"/>
  <c r="AM76" i="149"/>
  <c r="AM77" i="149"/>
  <c r="AM78" i="149"/>
  <c r="AM79" i="149"/>
  <c r="AM80" i="149"/>
  <c r="AM81" i="149"/>
  <c r="AM82" i="149"/>
  <c r="AM83" i="149"/>
  <c r="AM84" i="149"/>
  <c r="AM85" i="149"/>
  <c r="AM86" i="149"/>
  <c r="AM87" i="149"/>
  <c r="AM88" i="149"/>
  <c r="AM102" i="149"/>
  <c r="AM103" i="149"/>
  <c r="AM104" i="149"/>
  <c r="AM105" i="149"/>
  <c r="AM106" i="149"/>
  <c r="AM107" i="149"/>
  <c r="AM108" i="149"/>
  <c r="AM109" i="149"/>
  <c r="AM110" i="149"/>
  <c r="AM111" i="149"/>
  <c r="AM112" i="149"/>
  <c r="AM113" i="149"/>
  <c r="AM114" i="149"/>
  <c r="AM115" i="149"/>
  <c r="AM116" i="149"/>
  <c r="AM117" i="149"/>
  <c r="AM118" i="149"/>
  <c r="AM119" i="149"/>
  <c r="AM120" i="149"/>
  <c r="AM121" i="149"/>
  <c r="AM122" i="149"/>
  <c r="AM135" i="149"/>
  <c r="AM136" i="149"/>
  <c r="AM137" i="149"/>
  <c r="AM138" i="149"/>
  <c r="AM133" i="149" s="1"/>
  <c r="AJ16" i="51" s="1"/>
  <c r="C133" i="46207" s="1"/>
  <c r="AM139" i="149"/>
  <c r="AM140" i="149"/>
  <c r="AM141" i="149"/>
  <c r="AM142" i="149"/>
  <c r="AM143" i="149"/>
  <c r="AM144" i="149"/>
  <c r="AM145" i="149"/>
  <c r="AM146" i="149"/>
  <c r="AM147" i="149"/>
  <c r="AM148" i="149"/>
  <c r="AM149" i="149"/>
  <c r="AM150" i="149"/>
  <c r="AM151" i="149"/>
  <c r="AM152" i="149"/>
  <c r="AM166" i="149"/>
  <c r="AM164" i="149"/>
  <c r="AJ17" i="51" s="1"/>
  <c r="C134" i="46207" s="1"/>
  <c r="AX10" i="169"/>
  <c r="AU31" i="20"/>
  <c r="J129" i="46207"/>
  <c r="AX42" i="169"/>
  <c r="AU32" i="20" s="1"/>
  <c r="J130" i="46207"/>
  <c r="AX63" i="169"/>
  <c r="AU33" i="20" s="1"/>
  <c r="J131" i="46207" s="1"/>
  <c r="AX100" i="169"/>
  <c r="AU34" i="20"/>
  <c r="J132" i="46207" s="1"/>
  <c r="AX129" i="169"/>
  <c r="AU35" i="20"/>
  <c r="J133" i="46207" s="1"/>
  <c r="AX158" i="169"/>
  <c r="AU36" i="20"/>
  <c r="J134" i="46207"/>
  <c r="BB12" i="169"/>
  <c r="BB13" i="169"/>
  <c r="BB14" i="169"/>
  <c r="BB15" i="169"/>
  <c r="BB16" i="169"/>
  <c r="BB17" i="169"/>
  <c r="BB18" i="169"/>
  <c r="BB19" i="169"/>
  <c r="BB20" i="169"/>
  <c r="BB21" i="169"/>
  <c r="BB22" i="169"/>
  <c r="BB23" i="169"/>
  <c r="BB24" i="169"/>
  <c r="BB25" i="169"/>
  <c r="BB26" i="169"/>
  <c r="BB27" i="169"/>
  <c r="BB28" i="169"/>
  <c r="BB29" i="169"/>
  <c r="BB30" i="169"/>
  <c r="BB42" i="169"/>
  <c r="AY13" i="20"/>
  <c r="D130" i="46207" s="1"/>
  <c r="J46" i="46207" s="1"/>
  <c r="BB67" i="169"/>
  <c r="BB68" i="169"/>
  <c r="BB69" i="169"/>
  <c r="BB70" i="169"/>
  <c r="BB71" i="169"/>
  <c r="BB72" i="169"/>
  <c r="BB73" i="169"/>
  <c r="BB74" i="169"/>
  <c r="BB75" i="169"/>
  <c r="BB76" i="169"/>
  <c r="BB77" i="169"/>
  <c r="BB78" i="169"/>
  <c r="BB79" i="169"/>
  <c r="BB80" i="169"/>
  <c r="BB81" i="169"/>
  <c r="BB82" i="169"/>
  <c r="BB83" i="169"/>
  <c r="BB84" i="169"/>
  <c r="BB85" i="169"/>
  <c r="BB103" i="169"/>
  <c r="BB104" i="169"/>
  <c r="BB105" i="169"/>
  <c r="BB106" i="169"/>
  <c r="BB107" i="169"/>
  <c r="BB108" i="169"/>
  <c r="BB109" i="169"/>
  <c r="BB110" i="169"/>
  <c r="BB111" i="169"/>
  <c r="BB112" i="169"/>
  <c r="BB113" i="169"/>
  <c r="BB114" i="169"/>
  <c r="BB115" i="169"/>
  <c r="BB116" i="169"/>
  <c r="BB117" i="169"/>
  <c r="BB101" i="169"/>
  <c r="AY15" i="20" s="1"/>
  <c r="D132" i="46207" s="1"/>
  <c r="J48" i="46207" s="1"/>
  <c r="BB134" i="169"/>
  <c r="AY16" i="20" s="1"/>
  <c r="D133" i="46207" s="1"/>
  <c r="J49" i="46207" s="1"/>
  <c r="BB167" i="169"/>
  <c r="BB168" i="169"/>
  <c r="BB169" i="169"/>
  <c r="BB170" i="169"/>
  <c r="BB171" i="169"/>
  <c r="BB172" i="169"/>
  <c r="BB173" i="169"/>
  <c r="BB174" i="169"/>
  <c r="BB175" i="169"/>
  <c r="BB176" i="169"/>
  <c r="BB177" i="169"/>
  <c r="BB178" i="169"/>
  <c r="BB179" i="169"/>
  <c r="BB180" i="169"/>
  <c r="BB181" i="169"/>
  <c r="BB182" i="169"/>
  <c r="BB183" i="169"/>
  <c r="BB184" i="169"/>
  <c r="BB185" i="169"/>
  <c r="BB186" i="169"/>
  <c r="J75" i="46207"/>
  <c r="J73" i="46207" s="1"/>
  <c r="J77" i="46207"/>
  <c r="J79" i="46207"/>
  <c r="J80" i="46207"/>
  <c r="BB42" i="169"/>
  <c r="AZ42" i="169"/>
  <c r="AY42" i="169"/>
  <c r="AV42" i="169"/>
  <c r="AU42" i="169"/>
  <c r="AS42" i="169"/>
  <c r="AR42" i="169"/>
  <c r="AQ42" i="169"/>
  <c r="AP42" i="169"/>
  <c r="AO42" i="169"/>
  <c r="AN42" i="169"/>
  <c r="AM42" i="169"/>
  <c r="K113" i="149"/>
  <c r="AO71" i="149"/>
  <c r="AO64" i="149" s="1"/>
  <c r="AL14" i="51" s="1"/>
  <c r="AQ164" i="149"/>
  <c r="AN17" i="51" s="1"/>
  <c r="AO164" i="149"/>
  <c r="AL17" i="51"/>
  <c r="AL54" i="51" s="1"/>
  <c r="AN164" i="149"/>
  <c r="AK17" i="51" s="1"/>
  <c r="AQ133" i="149"/>
  <c r="AN16" i="51"/>
  <c r="AO133" i="149"/>
  <c r="AL16" i="51" s="1"/>
  <c r="AL10" i="51" s="1"/>
  <c r="AN133" i="149"/>
  <c r="AK16" i="51"/>
  <c r="AQ100" i="149"/>
  <c r="AN15" i="51" s="1"/>
  <c r="AO100" i="149"/>
  <c r="AL15" i="51"/>
  <c r="AN100" i="149"/>
  <c r="AK15" i="51" s="1"/>
  <c r="AQ64" i="149"/>
  <c r="AN14" i="51"/>
  <c r="AN51" i="51" s="1"/>
  <c r="AN64" i="149"/>
  <c r="AK14" i="51"/>
  <c r="AQ42" i="149"/>
  <c r="AN13" i="51" s="1"/>
  <c r="AO42" i="149"/>
  <c r="AL13" i="51"/>
  <c r="AN42" i="149"/>
  <c r="AK13" i="51" s="1"/>
  <c r="AQ10" i="149"/>
  <c r="AN12" i="51"/>
  <c r="AN10" i="51" s="1"/>
  <c r="AO10" i="149"/>
  <c r="AL12" i="51" s="1"/>
  <c r="AN10" i="149"/>
  <c r="AK12" i="51" s="1"/>
  <c r="AB10" i="149"/>
  <c r="Y12" i="51"/>
  <c r="AC10" i="149"/>
  <c r="Z12" i="51" s="1"/>
  <c r="AD10" i="149"/>
  <c r="AA12" i="51" s="1"/>
  <c r="AF10" i="149"/>
  <c r="AC12" i="51"/>
  <c r="AG10" i="149"/>
  <c r="AD12" i="51" s="1"/>
  <c r="AB42" i="149"/>
  <c r="Y13" i="51" s="1"/>
  <c r="AC42" i="149"/>
  <c r="Z13" i="51" s="1"/>
  <c r="AD42" i="149"/>
  <c r="AA13" i="51"/>
  <c r="AF42" i="149"/>
  <c r="AC13" i="51"/>
  <c r="AG42" i="149"/>
  <c r="AD13" i="51"/>
  <c r="AB64" i="149"/>
  <c r="Y14" i="51"/>
  <c r="AC64" i="149"/>
  <c r="Z14" i="51"/>
  <c r="AD64" i="149"/>
  <c r="AA14" i="51" s="1"/>
  <c r="AF64" i="149"/>
  <c r="AC14" i="51" s="1"/>
  <c r="AG64" i="149"/>
  <c r="AD14" i="51"/>
  <c r="AD51" i="51"/>
  <c r="AB100" i="149"/>
  <c r="Y15" i="51" s="1"/>
  <c r="Y52" i="51" s="1"/>
  <c r="AC100" i="149"/>
  <c r="Z15" i="51" s="1"/>
  <c r="AD100" i="149"/>
  <c r="AA15" i="51"/>
  <c r="AF100" i="149"/>
  <c r="AC15" i="51"/>
  <c r="AG100" i="149"/>
  <c r="AD15" i="51"/>
  <c r="AB133" i="149"/>
  <c r="Y16" i="51"/>
  <c r="AC133" i="149"/>
  <c r="Z16" i="51" s="1"/>
  <c r="AD133" i="149"/>
  <c r="AA16" i="51" s="1"/>
  <c r="AF133" i="149"/>
  <c r="AC16" i="51" s="1"/>
  <c r="AG133" i="149"/>
  <c r="AD16" i="51"/>
  <c r="AD53" i="51"/>
  <c r="AB164" i="149"/>
  <c r="Y17" i="51" s="1"/>
  <c r="AC164" i="149"/>
  <c r="Z17" i="51" s="1"/>
  <c r="AD164" i="149"/>
  <c r="AA17" i="51"/>
  <c r="AF164" i="149"/>
  <c r="AC17" i="51" s="1"/>
  <c r="AG164" i="149"/>
  <c r="AD17" i="51"/>
  <c r="AA164" i="149"/>
  <c r="X17" i="51"/>
  <c r="AA133" i="149"/>
  <c r="X16" i="51"/>
  <c r="AA100" i="149"/>
  <c r="X15" i="51" s="1"/>
  <c r="AA64" i="149"/>
  <c r="X14" i="51" s="1"/>
  <c r="AA42" i="149"/>
  <c r="X13" i="51"/>
  <c r="AA10" i="149"/>
  <c r="X12" i="51"/>
  <c r="X10" i="51" s="1"/>
  <c r="P10" i="149"/>
  <c r="N12" i="51"/>
  <c r="R10" i="149"/>
  <c r="P12" i="51"/>
  <c r="T10" i="149"/>
  <c r="R12" i="51"/>
  <c r="V10" i="149"/>
  <c r="T12" i="51" s="1"/>
  <c r="P42" i="149"/>
  <c r="N13" i="51"/>
  <c r="R42" i="149"/>
  <c r="P13" i="51"/>
  <c r="T42" i="149"/>
  <c r="R13" i="51"/>
  <c r="V42" i="149"/>
  <c r="T13" i="51" s="1"/>
  <c r="P64" i="149"/>
  <c r="N14" i="51"/>
  <c r="R64" i="149"/>
  <c r="P14" i="51" s="1"/>
  <c r="T64" i="149"/>
  <c r="R14" i="51"/>
  <c r="V64" i="149"/>
  <c r="T14" i="51" s="1"/>
  <c r="P100" i="149"/>
  <c r="N15" i="51"/>
  <c r="R100" i="149"/>
  <c r="P15" i="51" s="1"/>
  <c r="T100" i="149"/>
  <c r="R15" i="51"/>
  <c r="V100" i="149"/>
  <c r="T15" i="51" s="1"/>
  <c r="P133" i="149"/>
  <c r="N16" i="51"/>
  <c r="R133" i="149"/>
  <c r="P16" i="51" s="1"/>
  <c r="T133" i="149"/>
  <c r="R16" i="51"/>
  <c r="V133" i="149"/>
  <c r="T16" i="51" s="1"/>
  <c r="P164" i="149"/>
  <c r="N17" i="51"/>
  <c r="R164" i="149"/>
  <c r="P17" i="51" s="1"/>
  <c r="T164" i="149"/>
  <c r="R17" i="51"/>
  <c r="V164" i="149"/>
  <c r="T17" i="51" s="1"/>
  <c r="D10" i="149"/>
  <c r="C12" i="51"/>
  <c r="F10" i="149"/>
  <c r="E12" i="51" s="1"/>
  <c r="H10" i="149"/>
  <c r="G12" i="51"/>
  <c r="J10" i="149"/>
  <c r="I12" i="51" s="1"/>
  <c r="D42" i="149"/>
  <c r="C13" i="51"/>
  <c r="F42" i="149"/>
  <c r="E13" i="51" s="1"/>
  <c r="H42" i="149"/>
  <c r="G13" i="51"/>
  <c r="J42" i="149"/>
  <c r="I13" i="51" s="1"/>
  <c r="D64" i="149"/>
  <c r="C14" i="51"/>
  <c r="F64" i="149"/>
  <c r="E14" i="51" s="1"/>
  <c r="H64" i="149"/>
  <c r="G14" i="51"/>
  <c r="J64" i="149"/>
  <c r="I14" i="51" s="1"/>
  <c r="D100" i="149"/>
  <c r="C15" i="51"/>
  <c r="F100" i="149"/>
  <c r="E15" i="51" s="1"/>
  <c r="H100" i="149"/>
  <c r="G15" i="51"/>
  <c r="J100" i="149"/>
  <c r="I15" i="51" s="1"/>
  <c r="D133" i="149"/>
  <c r="C16" i="51"/>
  <c r="F133" i="149"/>
  <c r="E16" i="51" s="1"/>
  <c r="H133" i="149"/>
  <c r="G16" i="51"/>
  <c r="G53" i="51" s="1"/>
  <c r="J133" i="149"/>
  <c r="I16" i="51" s="1"/>
  <c r="D164" i="149"/>
  <c r="C17" i="51"/>
  <c r="F164" i="149"/>
  <c r="E17" i="51" s="1"/>
  <c r="H164" i="149"/>
  <c r="G17" i="51"/>
  <c r="J164" i="149"/>
  <c r="I17" i="51" s="1"/>
  <c r="AM163" i="149"/>
  <c r="AJ36" i="51"/>
  <c r="AK163" i="149"/>
  <c r="AH36" i="51"/>
  <c r="AJ163" i="149"/>
  <c r="AG36" i="51" s="1"/>
  <c r="AK54" i="51" s="1"/>
  <c r="AM133" i="149"/>
  <c r="AJ35" i="51" s="1"/>
  <c r="AN53" i="51" s="1"/>
  <c r="AK133" i="149"/>
  <c r="AH35" i="51"/>
  <c r="AL53" i="51" s="1"/>
  <c r="AJ133" i="149"/>
  <c r="AG35" i="51" s="1"/>
  <c r="AK53" i="51"/>
  <c r="AM100" i="149"/>
  <c r="AJ34" i="51" s="1"/>
  <c r="AK100" i="149"/>
  <c r="AH34" i="51" s="1"/>
  <c r="AL52" i="51" s="1"/>
  <c r="AJ100" i="149"/>
  <c r="AG34" i="51"/>
  <c r="AK52" i="51" s="1"/>
  <c r="AM64" i="149"/>
  <c r="AJ33" i="51"/>
  <c r="AK64" i="149"/>
  <c r="AH33" i="51" s="1"/>
  <c r="AL51" i="51" s="1"/>
  <c r="AJ64" i="149"/>
  <c r="AG33" i="51" s="1"/>
  <c r="AK51" i="51" s="1"/>
  <c r="AM42" i="149"/>
  <c r="AJ32" i="51"/>
  <c r="AN50" i="51"/>
  <c r="AK42" i="149"/>
  <c r="AH32" i="51" s="1"/>
  <c r="AL50" i="51" s="1"/>
  <c r="AJ42" i="149"/>
  <c r="AG32" i="51" s="1"/>
  <c r="AK50" i="51" s="1"/>
  <c r="AM10" i="149"/>
  <c r="AJ31" i="51"/>
  <c r="AK10" i="149"/>
  <c r="AH31" i="51" s="1"/>
  <c r="AJ10" i="149"/>
  <c r="AG31" i="51" s="1"/>
  <c r="AB10" i="149"/>
  <c r="Y31" i="51"/>
  <c r="AC10" i="149"/>
  <c r="Z31" i="51"/>
  <c r="AD10" i="149"/>
  <c r="AA31" i="51" s="1"/>
  <c r="AB42" i="149"/>
  <c r="Y32" i="51" s="1"/>
  <c r="Y50" i="51" s="1"/>
  <c r="AC42" i="149"/>
  <c r="Z32" i="51"/>
  <c r="Z50" i="51"/>
  <c r="AD42" i="149"/>
  <c r="AA32" i="51" s="1"/>
  <c r="AA50" i="51" s="1"/>
  <c r="AB64" i="149"/>
  <c r="Y33" i="51" s="1"/>
  <c r="Y51" i="51" s="1"/>
  <c r="AC64" i="149"/>
  <c r="Z33" i="51"/>
  <c r="Z51" i="51" s="1"/>
  <c r="AD64" i="149"/>
  <c r="AA33" i="51"/>
  <c r="AA51" i="51" s="1"/>
  <c r="AB100" i="149"/>
  <c r="Y34" i="51"/>
  <c r="AC100" i="149"/>
  <c r="Z34" i="51" s="1"/>
  <c r="Z52" i="51" s="1"/>
  <c r="AD100" i="149"/>
  <c r="AA34" i="51" s="1"/>
  <c r="AA52" i="51" s="1"/>
  <c r="AB133" i="149"/>
  <c r="Y35" i="51"/>
  <c r="Y53" i="51"/>
  <c r="AC133" i="149"/>
  <c r="Z35" i="51" s="1"/>
  <c r="Z53" i="51" s="1"/>
  <c r="AD133" i="149"/>
  <c r="AA35" i="51" s="1"/>
  <c r="AB163" i="149"/>
  <c r="Y36" i="51" s="1"/>
  <c r="Y54" i="51" s="1"/>
  <c r="AC163" i="149"/>
  <c r="Z36" i="51"/>
  <c r="AD163" i="149"/>
  <c r="AA36" i="51"/>
  <c r="AA54" i="51"/>
  <c r="AA163" i="149"/>
  <c r="X36" i="51" s="1"/>
  <c r="X54" i="51" s="1"/>
  <c r="AA133" i="149"/>
  <c r="X35" i="51" s="1"/>
  <c r="X53" i="51" s="1"/>
  <c r="AA100" i="149"/>
  <c r="X34" i="51"/>
  <c r="X52" i="51" s="1"/>
  <c r="AA64" i="149"/>
  <c r="X33" i="51" s="1"/>
  <c r="X51" i="51"/>
  <c r="AA42" i="149"/>
  <c r="X32" i="51" s="1"/>
  <c r="X50" i="51" s="1"/>
  <c r="AA10" i="149"/>
  <c r="X31" i="51"/>
  <c r="P10" i="149"/>
  <c r="N31" i="51" s="1"/>
  <c r="R10" i="149"/>
  <c r="P31" i="51" s="1"/>
  <c r="T10" i="149"/>
  <c r="R31" i="51" s="1"/>
  <c r="V10" i="149"/>
  <c r="T31" i="51"/>
  <c r="P42" i="149"/>
  <c r="N32" i="51" s="1"/>
  <c r="R42" i="149"/>
  <c r="P32" i="51" s="1"/>
  <c r="P50" i="51" s="1"/>
  <c r="T42" i="149"/>
  <c r="R32" i="51"/>
  <c r="R50" i="51"/>
  <c r="V42" i="149"/>
  <c r="T32" i="51" s="1"/>
  <c r="T50" i="51"/>
  <c r="P64" i="149"/>
  <c r="N33" i="51" s="1"/>
  <c r="R64" i="149"/>
  <c r="P33" i="51"/>
  <c r="P51" i="51"/>
  <c r="T64" i="149"/>
  <c r="R33" i="51" s="1"/>
  <c r="R51" i="51"/>
  <c r="V64" i="149"/>
  <c r="T33" i="51" s="1"/>
  <c r="P100" i="149"/>
  <c r="N34" i="51"/>
  <c r="R100" i="149"/>
  <c r="P34" i="51" s="1"/>
  <c r="P52" i="51"/>
  <c r="T100" i="149"/>
  <c r="R34" i="51" s="1"/>
  <c r="R52" i="51" s="1"/>
  <c r="V100" i="149"/>
  <c r="T34" i="51"/>
  <c r="T52" i="51" s="1"/>
  <c r="P133" i="149"/>
  <c r="N35" i="51"/>
  <c r="R133" i="149"/>
  <c r="P35" i="51" s="1"/>
  <c r="P53" i="51" s="1"/>
  <c r="T133" i="149"/>
  <c r="R35" i="51"/>
  <c r="R53" i="51" s="1"/>
  <c r="V133" i="149"/>
  <c r="T35" i="51"/>
  <c r="P163" i="149"/>
  <c r="N36" i="51"/>
  <c r="R163" i="149"/>
  <c r="P36" i="51"/>
  <c r="P54" i="51" s="1"/>
  <c r="T163" i="149"/>
  <c r="R36" i="51"/>
  <c r="R54" i="51" s="1"/>
  <c r="V163" i="149"/>
  <c r="T36" i="51"/>
  <c r="T54" i="51"/>
  <c r="D10" i="149"/>
  <c r="C31" i="51" s="1"/>
  <c r="F10" i="149"/>
  <c r="E31" i="51"/>
  <c r="H10" i="149"/>
  <c r="G31" i="51" s="1"/>
  <c r="J10" i="149"/>
  <c r="I31" i="51"/>
  <c r="D42" i="149"/>
  <c r="C32" i="51" s="1"/>
  <c r="F42" i="149"/>
  <c r="E32" i="51"/>
  <c r="E50" i="51" s="1"/>
  <c r="H42" i="149"/>
  <c r="G32" i="51"/>
  <c r="G50" i="51"/>
  <c r="J42" i="149"/>
  <c r="I32" i="51" s="1"/>
  <c r="D64" i="149"/>
  <c r="C33" i="51" s="1"/>
  <c r="F64" i="149"/>
  <c r="E33" i="51" s="1"/>
  <c r="E51" i="51"/>
  <c r="H64" i="149"/>
  <c r="G33" i="51" s="1"/>
  <c r="G51" i="51" s="1"/>
  <c r="J64" i="149"/>
  <c r="I33" i="51" s="1"/>
  <c r="D100" i="149"/>
  <c r="C34" i="51"/>
  <c r="F100" i="149"/>
  <c r="E34" i="51" s="1"/>
  <c r="H100" i="149"/>
  <c r="G34" i="51" s="1"/>
  <c r="G52" i="51" s="1"/>
  <c r="J100" i="149"/>
  <c r="I34" i="51"/>
  <c r="I52" i="51" s="1"/>
  <c r="D133" i="149"/>
  <c r="C35" i="51" s="1"/>
  <c r="F133" i="149"/>
  <c r="E35" i="51" s="1"/>
  <c r="E53" i="51" s="1"/>
  <c r="H133" i="149"/>
  <c r="G35" i="51"/>
  <c r="J133" i="149"/>
  <c r="I35" i="51" s="1"/>
  <c r="I53" i="51"/>
  <c r="D163" i="149"/>
  <c r="C36" i="51" s="1"/>
  <c r="F163" i="149"/>
  <c r="E36" i="51"/>
  <c r="E54" i="51" s="1"/>
  <c r="H163" i="149"/>
  <c r="G36" i="51" s="1"/>
  <c r="G54" i="51"/>
  <c r="J163" i="149"/>
  <c r="I36" i="51" s="1"/>
  <c r="K10" i="149"/>
  <c r="L10" i="149"/>
  <c r="AH163" i="149"/>
  <c r="X163" i="149"/>
  <c r="W163" i="149"/>
  <c r="L163" i="149"/>
  <c r="K163" i="149"/>
  <c r="AH133" i="149"/>
  <c r="X133" i="149"/>
  <c r="W133" i="149"/>
  <c r="L133" i="149"/>
  <c r="K133" i="149"/>
  <c r="AH100" i="149"/>
  <c r="X100" i="149"/>
  <c r="W100" i="149"/>
  <c r="L100" i="149"/>
  <c r="K100" i="149"/>
  <c r="AH64" i="149"/>
  <c r="X64" i="149"/>
  <c r="W64" i="149"/>
  <c r="L64" i="149"/>
  <c r="K64" i="149"/>
  <c r="AH42" i="149"/>
  <c r="X42" i="149"/>
  <c r="W42" i="149"/>
  <c r="L42" i="149"/>
  <c r="K42" i="149"/>
  <c r="AH10" i="149"/>
  <c r="X10" i="149"/>
  <c r="W10" i="149"/>
  <c r="AJ87" i="169"/>
  <c r="AJ88" i="169"/>
  <c r="AJ89" i="169"/>
  <c r="AJ90" i="169"/>
  <c r="AM54" i="51"/>
  <c r="S54" i="51"/>
  <c r="O54" i="51"/>
  <c r="M54" i="51"/>
  <c r="H54" i="51"/>
  <c r="F54" i="51"/>
  <c r="D54" i="51"/>
  <c r="B54" i="51"/>
  <c r="B47" i="51" s="1"/>
  <c r="S53" i="51"/>
  <c r="Q53" i="51"/>
  <c r="O53" i="51"/>
  <c r="M53" i="51"/>
  <c r="H53" i="51"/>
  <c r="D53" i="51"/>
  <c r="AM52" i="51"/>
  <c r="S52" i="51"/>
  <c r="Q52" i="51"/>
  <c r="O52" i="51"/>
  <c r="M52" i="51"/>
  <c r="H52" i="51"/>
  <c r="F52" i="51"/>
  <c r="D52" i="51"/>
  <c r="B52" i="51"/>
  <c r="Q51" i="51"/>
  <c r="O51" i="51"/>
  <c r="O47" i="51" s="1"/>
  <c r="M51" i="51"/>
  <c r="H51" i="51"/>
  <c r="F51" i="51"/>
  <c r="D51" i="51"/>
  <c r="B51" i="51"/>
  <c r="AB50" i="51"/>
  <c r="S50" i="51"/>
  <c r="O50" i="51"/>
  <c r="M50" i="51"/>
  <c r="F50" i="51"/>
  <c r="D50" i="51"/>
  <c r="B50" i="51"/>
  <c r="AM49" i="51"/>
  <c r="AB49" i="51"/>
  <c r="Q49" i="51"/>
  <c r="Q47" i="51"/>
  <c r="O49" i="51"/>
  <c r="M49" i="51"/>
  <c r="F49" i="51"/>
  <c r="F47" i="51" s="1"/>
  <c r="D49" i="51"/>
  <c r="D47" i="51"/>
  <c r="B49" i="51"/>
  <c r="AI29" i="51"/>
  <c r="AC29" i="51"/>
  <c r="AB29" i="51"/>
  <c r="S29" i="51"/>
  <c r="Q29" i="51"/>
  <c r="O29" i="51"/>
  <c r="M29" i="51"/>
  <c r="H29" i="51"/>
  <c r="F29" i="51"/>
  <c r="D29" i="51"/>
  <c r="B29" i="51"/>
  <c r="AM10" i="51"/>
  <c r="AI10" i="51"/>
  <c r="S10" i="51"/>
  <c r="Q10" i="51"/>
  <c r="O10" i="51"/>
  <c r="M10" i="51"/>
  <c r="H10" i="51"/>
  <c r="F10" i="51"/>
  <c r="D10" i="51"/>
  <c r="B10" i="51"/>
  <c r="X10" i="149"/>
  <c r="X164" i="149"/>
  <c r="W164" i="149"/>
  <c r="L164" i="149"/>
  <c r="K164" i="149"/>
  <c r="X133" i="149"/>
  <c r="W133" i="149"/>
  <c r="L133" i="149"/>
  <c r="K133" i="149"/>
  <c r="X100" i="149"/>
  <c r="W100" i="149"/>
  <c r="L100" i="149"/>
  <c r="K100" i="149"/>
  <c r="X64" i="149"/>
  <c r="W64" i="149"/>
  <c r="L64" i="149"/>
  <c r="K64" i="149"/>
  <c r="X42" i="149"/>
  <c r="W42" i="149"/>
  <c r="L42" i="149"/>
  <c r="K42" i="149"/>
  <c r="W10" i="149"/>
  <c r="L10" i="149"/>
  <c r="K10" i="149"/>
  <c r="AR64" i="16"/>
  <c r="AP64" i="16"/>
  <c r="AO64" i="16"/>
  <c r="AL64" i="16"/>
  <c r="AK64" i="16"/>
  <c r="AI64" i="16"/>
  <c r="AH64" i="16"/>
  <c r="AG64" i="16"/>
  <c r="AF64" i="16"/>
  <c r="AE64" i="16"/>
  <c r="AB64" i="16"/>
  <c r="AA64" i="16"/>
  <c r="Z64" i="16"/>
  <c r="X64" i="16"/>
  <c r="V64" i="16"/>
  <c r="T64" i="16"/>
  <c r="R64" i="16"/>
  <c r="F64" i="16"/>
  <c r="H64" i="16"/>
  <c r="J64" i="16"/>
  <c r="L64" i="16"/>
  <c r="M64" i="16"/>
  <c r="N64" i="16"/>
  <c r="D64" i="16"/>
  <c r="AJ158" i="169"/>
  <c r="AH158" i="169"/>
  <c r="AG158" i="169"/>
  <c r="AF158" i="169"/>
  <c r="AE158" i="169"/>
  <c r="AD158" i="169"/>
  <c r="AC158" i="169"/>
  <c r="AB158" i="169"/>
  <c r="AA158" i="169"/>
  <c r="Z158" i="169"/>
  <c r="Y158" i="169"/>
  <c r="X158" i="169"/>
  <c r="W158" i="169"/>
  <c r="V158" i="169"/>
  <c r="U158" i="169"/>
  <c r="D158" i="169"/>
  <c r="F158" i="169"/>
  <c r="H158" i="169"/>
  <c r="J158" i="169"/>
  <c r="L158" i="169"/>
  <c r="N158" i="169"/>
  <c r="P158" i="169"/>
  <c r="Q158" i="169"/>
  <c r="R158" i="169"/>
  <c r="AV158" i="169"/>
  <c r="AN158" i="169"/>
  <c r="AO158" i="169"/>
  <c r="AP158" i="169"/>
  <c r="AQ158" i="169"/>
  <c r="AR158" i="169"/>
  <c r="AS158" i="169"/>
  <c r="AU158" i="169"/>
  <c r="AY158" i="169"/>
  <c r="AZ158" i="169"/>
  <c r="BB158" i="169"/>
  <c r="AM158" i="169"/>
  <c r="R165" i="169"/>
  <c r="P165" i="169"/>
  <c r="O165" i="169"/>
  <c r="N165" i="169"/>
  <c r="M165" i="169"/>
  <c r="L165" i="169"/>
  <c r="K165" i="169"/>
  <c r="J165" i="169"/>
  <c r="I165" i="169"/>
  <c r="H165" i="169"/>
  <c r="G165" i="169"/>
  <c r="F165" i="169"/>
  <c r="E165" i="169"/>
  <c r="D165" i="169"/>
  <c r="C165" i="169"/>
  <c r="V165" i="169"/>
  <c r="W165" i="169"/>
  <c r="X165" i="169"/>
  <c r="Y165" i="169"/>
  <c r="Z165" i="169"/>
  <c r="AA165" i="169"/>
  <c r="AB165" i="169"/>
  <c r="AC165" i="169"/>
  <c r="AD165" i="169"/>
  <c r="AE165" i="169"/>
  <c r="AF165" i="169"/>
  <c r="AG165" i="169"/>
  <c r="AH165" i="169"/>
  <c r="AJ165" i="169"/>
  <c r="U165" i="169"/>
  <c r="AN165" i="169"/>
  <c r="AO165" i="169"/>
  <c r="AP165" i="169"/>
  <c r="AQ165" i="169"/>
  <c r="AR165" i="169"/>
  <c r="AS165" i="169"/>
  <c r="AU165" i="169"/>
  <c r="AV165" i="169"/>
  <c r="BC165" i="169"/>
  <c r="BD165" i="169"/>
  <c r="BF165" i="169"/>
  <c r="AM165" i="169"/>
  <c r="AU163" i="3"/>
  <c r="AS163" i="3"/>
  <c r="AR163" i="3"/>
  <c r="AL163" i="3"/>
  <c r="AK163" i="3"/>
  <c r="AI163" i="3"/>
  <c r="AH163" i="3"/>
  <c r="AG163" i="3"/>
  <c r="AF163" i="3"/>
  <c r="AE163" i="3"/>
  <c r="AB163" i="3"/>
  <c r="AA163" i="3"/>
  <c r="Z163" i="3"/>
  <c r="X163" i="3"/>
  <c r="V163" i="3"/>
  <c r="T163" i="3"/>
  <c r="R163" i="3"/>
  <c r="N163" i="3"/>
  <c r="M163" i="3"/>
  <c r="L163" i="3"/>
  <c r="J163" i="3"/>
  <c r="H163" i="3"/>
  <c r="F163" i="3"/>
  <c r="D163" i="3"/>
  <c r="AU132" i="3"/>
  <c r="AS132" i="3"/>
  <c r="AR132" i="3"/>
  <c r="AL132" i="3"/>
  <c r="AK132" i="3"/>
  <c r="AI132" i="3"/>
  <c r="AH132" i="3"/>
  <c r="AG132" i="3"/>
  <c r="AF132" i="3"/>
  <c r="AE132" i="3"/>
  <c r="AB132" i="3"/>
  <c r="AA132" i="3"/>
  <c r="Z132" i="3"/>
  <c r="X132" i="3"/>
  <c r="V132" i="3"/>
  <c r="T132" i="3"/>
  <c r="R132" i="3"/>
  <c r="N132" i="3"/>
  <c r="M132" i="3"/>
  <c r="L132" i="3"/>
  <c r="J132" i="3"/>
  <c r="H132" i="3"/>
  <c r="F132" i="3"/>
  <c r="D132" i="3"/>
  <c r="AU98" i="3"/>
  <c r="AS98" i="3"/>
  <c r="AR98" i="3"/>
  <c r="AL98" i="3"/>
  <c r="AK98" i="3"/>
  <c r="AI98" i="3"/>
  <c r="AH98" i="3"/>
  <c r="AG98" i="3"/>
  <c r="AF98" i="3"/>
  <c r="AE98" i="3"/>
  <c r="AB98" i="3"/>
  <c r="AA98" i="3"/>
  <c r="Z98" i="3"/>
  <c r="X98" i="3"/>
  <c r="V98" i="3"/>
  <c r="T98" i="3"/>
  <c r="R98" i="3"/>
  <c r="N98" i="3"/>
  <c r="M98" i="3"/>
  <c r="L98" i="3"/>
  <c r="J98" i="3"/>
  <c r="H98" i="3"/>
  <c r="F98" i="3"/>
  <c r="D98" i="3"/>
  <c r="AU63" i="3"/>
  <c r="AS63" i="3"/>
  <c r="AR63" i="3"/>
  <c r="AL63" i="3"/>
  <c r="AK63" i="3"/>
  <c r="AI63" i="3"/>
  <c r="AH63" i="3"/>
  <c r="AG63" i="3"/>
  <c r="AF63" i="3"/>
  <c r="AE63" i="3"/>
  <c r="AB63" i="3"/>
  <c r="AA63" i="3"/>
  <c r="Z63" i="3"/>
  <c r="X63" i="3"/>
  <c r="V63" i="3"/>
  <c r="T63" i="3"/>
  <c r="R63" i="3"/>
  <c r="N63" i="3"/>
  <c r="M63" i="3"/>
  <c r="L63" i="3"/>
  <c r="J63" i="3"/>
  <c r="H63" i="3"/>
  <c r="F63" i="3"/>
  <c r="D63" i="3"/>
  <c r="AU42" i="3"/>
  <c r="AS42" i="3"/>
  <c r="AR42" i="3"/>
  <c r="AL42" i="3"/>
  <c r="AK42" i="3"/>
  <c r="AI42" i="3"/>
  <c r="AH42" i="3"/>
  <c r="AG42" i="3"/>
  <c r="AF42" i="3"/>
  <c r="AE42" i="3"/>
  <c r="AB42" i="3"/>
  <c r="AA42" i="3"/>
  <c r="Z42" i="3"/>
  <c r="X42" i="3"/>
  <c r="V42" i="3"/>
  <c r="T42" i="3"/>
  <c r="R42" i="3"/>
  <c r="N42" i="3"/>
  <c r="M42" i="3"/>
  <c r="L42" i="3"/>
  <c r="J42" i="3"/>
  <c r="H42" i="3"/>
  <c r="F42" i="3"/>
  <c r="D42" i="3"/>
  <c r="AU10" i="3"/>
  <c r="AS10" i="3"/>
  <c r="AR10" i="3"/>
  <c r="AL10" i="3"/>
  <c r="AK10" i="3"/>
  <c r="AI10" i="3"/>
  <c r="AH10" i="3"/>
  <c r="AG10" i="3"/>
  <c r="AF10" i="3"/>
  <c r="AE10" i="3"/>
  <c r="AB10" i="3"/>
  <c r="AA10" i="3"/>
  <c r="Z10" i="3"/>
  <c r="X10" i="3"/>
  <c r="V10" i="3"/>
  <c r="T10" i="3"/>
  <c r="R10" i="3"/>
  <c r="N10" i="3"/>
  <c r="M10" i="3"/>
  <c r="L10" i="3"/>
  <c r="J10" i="3"/>
  <c r="H10" i="3"/>
  <c r="F10" i="3"/>
  <c r="D10" i="3"/>
  <c r="C42" i="169"/>
  <c r="D42" i="169"/>
  <c r="E42" i="169"/>
  <c r="F42" i="169"/>
  <c r="G42" i="169"/>
  <c r="H42" i="169"/>
  <c r="I42" i="169"/>
  <c r="J42" i="169"/>
  <c r="K42" i="169"/>
  <c r="L42" i="169"/>
  <c r="M42" i="169"/>
  <c r="N42" i="169"/>
  <c r="O42" i="169"/>
  <c r="P42" i="169"/>
  <c r="R42" i="169"/>
  <c r="U42" i="169"/>
  <c r="S13" i="20" s="1"/>
  <c r="V42" i="169"/>
  <c r="W42" i="169"/>
  <c r="U13" i="20" s="1"/>
  <c r="X42" i="169"/>
  <c r="Y42" i="169"/>
  <c r="W13" i="20" s="1"/>
  <c r="Z42" i="169"/>
  <c r="AA42" i="169"/>
  <c r="Y13" i="20"/>
  <c r="AB42" i="169"/>
  <c r="AC42" i="169"/>
  <c r="AA13" i="20" s="1"/>
  <c r="AA10" i="20" s="1"/>
  <c r="AD42" i="169"/>
  <c r="AE42" i="169"/>
  <c r="AF42" i="169"/>
  <c r="AG42" i="169"/>
  <c r="AH42" i="169"/>
  <c r="AJ52" i="169"/>
  <c r="AJ42" i="169" s="1"/>
  <c r="AH13" i="20" s="1"/>
  <c r="AM42" i="169"/>
  <c r="AN42" i="169"/>
  <c r="AO42" i="169"/>
  <c r="AP42" i="169"/>
  <c r="AQ42" i="169"/>
  <c r="AR42" i="169"/>
  <c r="AS42" i="169"/>
  <c r="AU42" i="169"/>
  <c r="AV42" i="169"/>
  <c r="BC42" i="169"/>
  <c r="BD42" i="169"/>
  <c r="BF42" i="169"/>
  <c r="AG49" i="20"/>
  <c r="AG50" i="20"/>
  <c r="AG51" i="20"/>
  <c r="AG52" i="20"/>
  <c r="AG47" i="20" s="1"/>
  <c r="AG53" i="20"/>
  <c r="AG54" i="20"/>
  <c r="V10" i="169"/>
  <c r="W10" i="169"/>
  <c r="U12" i="20"/>
  <c r="X10" i="169"/>
  <c r="Y10" i="169"/>
  <c r="W12" i="20" s="1"/>
  <c r="Z10" i="169"/>
  <c r="AA10" i="169"/>
  <c r="Y12" i="20"/>
  <c r="AB10" i="169"/>
  <c r="AC10" i="169"/>
  <c r="AD10" i="169"/>
  <c r="AB12" i="20" s="1"/>
  <c r="AE10" i="169"/>
  <c r="AC12" i="20"/>
  <c r="AF10" i="169"/>
  <c r="AG10" i="169"/>
  <c r="AE12" i="20" s="1"/>
  <c r="AH10" i="169"/>
  <c r="AJ10" i="169"/>
  <c r="W10" i="169"/>
  <c r="U31" i="20"/>
  <c r="U49" i="20" s="1"/>
  <c r="W42" i="169"/>
  <c r="U32" i="20" s="1"/>
  <c r="W63" i="169"/>
  <c r="U33" i="20" s="1"/>
  <c r="U51" i="20" s="1"/>
  <c r="W65" i="169"/>
  <c r="U14" i="20" s="1"/>
  <c r="W100" i="169"/>
  <c r="U34" i="20" s="1"/>
  <c r="W101" i="169"/>
  <c r="U15" i="20" s="1"/>
  <c r="W129" i="169"/>
  <c r="U35" i="20"/>
  <c r="U53" i="20" s="1"/>
  <c r="W134" i="169"/>
  <c r="U16" i="20" s="1"/>
  <c r="U36" i="20"/>
  <c r="U54" i="20" s="1"/>
  <c r="U17" i="20"/>
  <c r="Y10" i="169"/>
  <c r="W31" i="20" s="1"/>
  <c r="Y42" i="169"/>
  <c r="W32" i="20"/>
  <c r="W50" i="20" s="1"/>
  <c r="Y63" i="169"/>
  <c r="W33" i="20"/>
  <c r="Y65" i="169"/>
  <c r="W14" i="20"/>
  <c r="Y100" i="169"/>
  <c r="W34" i="20"/>
  <c r="W52" i="20"/>
  <c r="Y101" i="169"/>
  <c r="W15" i="20"/>
  <c r="Y129" i="169"/>
  <c r="W35" i="20" s="1"/>
  <c r="Y134" i="169"/>
  <c r="W16" i="20" s="1"/>
  <c r="W36" i="20"/>
  <c r="W54" i="20" s="1"/>
  <c r="W17" i="20"/>
  <c r="AA10" i="169"/>
  <c r="Y31" i="20"/>
  <c r="Y49" i="20" s="1"/>
  <c r="AA42" i="169"/>
  <c r="Y32" i="20" s="1"/>
  <c r="Y50" i="20" s="1"/>
  <c r="AA63" i="169"/>
  <c r="Y33" i="20" s="1"/>
  <c r="Y51" i="20" s="1"/>
  <c r="AA65" i="169"/>
  <c r="Y14" i="20" s="1"/>
  <c r="AA100" i="169"/>
  <c r="Y34" i="20" s="1"/>
  <c r="AA101" i="169"/>
  <c r="Y15" i="20" s="1"/>
  <c r="AA129" i="169"/>
  <c r="Y35" i="20"/>
  <c r="AA134" i="169"/>
  <c r="Y16" i="20" s="1"/>
  <c r="Y36" i="20"/>
  <c r="Y54" i="20" s="1"/>
  <c r="Y17" i="20"/>
  <c r="AA12" i="20"/>
  <c r="AC10" i="169"/>
  <c r="AA31" i="20" s="1"/>
  <c r="AA49" i="20" s="1"/>
  <c r="AC42" i="169"/>
  <c r="AA32" i="20"/>
  <c r="AC63" i="169"/>
  <c r="AA33" i="20"/>
  <c r="AC65" i="169"/>
  <c r="AA14" i="20" s="1"/>
  <c r="AC100" i="169"/>
  <c r="AA34" i="20"/>
  <c r="AA52" i="20" s="1"/>
  <c r="AC101" i="169"/>
  <c r="AA15" i="20"/>
  <c r="AC129" i="169"/>
  <c r="AA35" i="20"/>
  <c r="AA53" i="20" s="1"/>
  <c r="AC134" i="169"/>
  <c r="AA16" i="20"/>
  <c r="AA36" i="20"/>
  <c r="AA17" i="20"/>
  <c r="AA54" i="20"/>
  <c r="AE10" i="169"/>
  <c r="AC31" i="20"/>
  <c r="AC49" i="20" s="1"/>
  <c r="AC13" i="20"/>
  <c r="AE42" i="169"/>
  <c r="AC32" i="20" s="1"/>
  <c r="AC50" i="20" s="1"/>
  <c r="AE63" i="169"/>
  <c r="AC33" i="20" s="1"/>
  <c r="AC51" i="20" s="1"/>
  <c r="AE65" i="169"/>
  <c r="AC14" i="20"/>
  <c r="AE100" i="169"/>
  <c r="AC34" i="20" s="1"/>
  <c r="AE101" i="169"/>
  <c r="AC15" i="20"/>
  <c r="AE129" i="169"/>
  <c r="AC35" i="20"/>
  <c r="AC53" i="20" s="1"/>
  <c r="AE134" i="169"/>
  <c r="AC16" i="20"/>
  <c r="AC36" i="20"/>
  <c r="AC17" i="20"/>
  <c r="AC54" i="20"/>
  <c r="AG10" i="169"/>
  <c r="AE31" i="20" s="1"/>
  <c r="AE49" i="20" s="1"/>
  <c r="AE13" i="20"/>
  <c r="AG42" i="169"/>
  <c r="AE32" i="20" s="1"/>
  <c r="AE50" i="20" s="1"/>
  <c r="AG63" i="169"/>
  <c r="AE33" i="20"/>
  <c r="AE51" i="20" s="1"/>
  <c r="AG65" i="169"/>
  <c r="AE14" i="20"/>
  <c r="AG100" i="169"/>
  <c r="AE34" i="20" s="1"/>
  <c r="AE52" i="20" s="1"/>
  <c r="AG101" i="169"/>
  <c r="AE15" i="20"/>
  <c r="AG129" i="169"/>
  <c r="AE35" i="20"/>
  <c r="AG134" i="169"/>
  <c r="AE16" i="20" s="1"/>
  <c r="AE53" i="20" s="1"/>
  <c r="AE36" i="20"/>
  <c r="AE17" i="20"/>
  <c r="AE54" i="20"/>
  <c r="U42" i="169"/>
  <c r="S32" i="20"/>
  <c r="U10" i="169"/>
  <c r="S31" i="20"/>
  <c r="S49" i="20" s="1"/>
  <c r="U10" i="169"/>
  <c r="S12" i="20" s="1"/>
  <c r="S10" i="20" s="1"/>
  <c r="U63" i="169"/>
  <c r="S33" i="20"/>
  <c r="S51" i="20" s="1"/>
  <c r="U65" i="169"/>
  <c r="S14" i="20"/>
  <c r="U100" i="169"/>
  <c r="S34" i="20"/>
  <c r="S52" i="20" s="1"/>
  <c r="U101" i="169"/>
  <c r="S15" i="20"/>
  <c r="U129" i="169"/>
  <c r="S35" i="20"/>
  <c r="U134" i="169"/>
  <c r="S16" i="20"/>
  <c r="S53" i="20" s="1"/>
  <c r="S36" i="20"/>
  <c r="S17" i="20"/>
  <c r="S54" i="20"/>
  <c r="AJ42" i="169"/>
  <c r="AH32" i="20" s="1"/>
  <c r="AH50" i="20" s="1"/>
  <c r="AJ86" i="169"/>
  <c r="AJ65" i="169"/>
  <c r="AH14" i="20" s="1"/>
  <c r="AJ84" i="169"/>
  <c r="AJ85" i="169"/>
  <c r="AJ86" i="169"/>
  <c r="AJ87" i="169"/>
  <c r="AJ63" i="169" s="1"/>
  <c r="AH33" i="20" s="1"/>
  <c r="AH51" i="20" s="1"/>
  <c r="AJ88" i="169"/>
  <c r="AJ118" i="169"/>
  <c r="AJ119" i="169"/>
  <c r="AJ120" i="169"/>
  <c r="AJ121" i="169"/>
  <c r="AJ122" i="169"/>
  <c r="AJ123" i="169"/>
  <c r="AJ101" i="169"/>
  <c r="AH15" i="20" s="1"/>
  <c r="AJ117" i="169"/>
  <c r="AJ100" i="169"/>
  <c r="AH34" i="20" s="1"/>
  <c r="AH52" i="20" s="1"/>
  <c r="AJ129" i="169"/>
  <c r="AH35" i="20" s="1"/>
  <c r="AJ153" i="169"/>
  <c r="AJ134" i="169" s="1"/>
  <c r="AH16" i="20" s="1"/>
  <c r="AH12" i="20"/>
  <c r="AJ10" i="169"/>
  <c r="AH31" i="20" s="1"/>
  <c r="AH49" i="20" s="1"/>
  <c r="AH36" i="20"/>
  <c r="AH54" i="20" s="1"/>
  <c r="AH17" i="20"/>
  <c r="T12" i="20"/>
  <c r="V10" i="169"/>
  <c r="T31" i="20" s="1"/>
  <c r="T49" i="20" s="1"/>
  <c r="T13" i="20"/>
  <c r="V42" i="169"/>
  <c r="T32" i="20"/>
  <c r="T50" i="20" s="1"/>
  <c r="V63" i="169"/>
  <c r="T33" i="20"/>
  <c r="V65" i="169"/>
  <c r="T14" i="20" s="1"/>
  <c r="V100" i="169"/>
  <c r="T34" i="20" s="1"/>
  <c r="T52" i="20" s="1"/>
  <c r="V101" i="169"/>
  <c r="T15" i="20"/>
  <c r="V129" i="169"/>
  <c r="T35" i="20" s="1"/>
  <c r="V134" i="169"/>
  <c r="T16" i="20"/>
  <c r="T36" i="20"/>
  <c r="T17" i="20"/>
  <c r="T54" i="20" s="1"/>
  <c r="V12" i="20"/>
  <c r="X10" i="169"/>
  <c r="V31" i="20" s="1"/>
  <c r="V49" i="20" s="1"/>
  <c r="V13" i="20"/>
  <c r="X42" i="169"/>
  <c r="V32" i="20"/>
  <c r="V50" i="20" s="1"/>
  <c r="X63" i="169"/>
  <c r="V33" i="20"/>
  <c r="V51" i="20" s="1"/>
  <c r="X65" i="169"/>
  <c r="V14" i="20"/>
  <c r="X100" i="169"/>
  <c r="V34" i="20"/>
  <c r="X101" i="169"/>
  <c r="V15" i="20"/>
  <c r="X129" i="169"/>
  <c r="V35" i="20" s="1"/>
  <c r="V53" i="20" s="1"/>
  <c r="X134" i="169"/>
  <c r="V16" i="20" s="1"/>
  <c r="V36" i="20"/>
  <c r="V54" i="20" s="1"/>
  <c r="V17" i="20"/>
  <c r="X12" i="20"/>
  <c r="Z10" i="169"/>
  <c r="X31" i="20" s="1"/>
  <c r="X49" i="20" s="1"/>
  <c r="X13" i="20"/>
  <c r="Z42" i="169"/>
  <c r="X32" i="20" s="1"/>
  <c r="X50" i="20" s="1"/>
  <c r="Z63" i="169"/>
  <c r="X33" i="20" s="1"/>
  <c r="X51" i="20" s="1"/>
  <c r="Z65" i="169"/>
  <c r="X14" i="20" s="1"/>
  <c r="Z100" i="169"/>
  <c r="X34" i="20" s="1"/>
  <c r="Z101" i="169"/>
  <c r="X15" i="20" s="1"/>
  <c r="Z129" i="169"/>
  <c r="X35" i="20"/>
  <c r="X53" i="20" s="1"/>
  <c r="Z134" i="169"/>
  <c r="X16" i="20" s="1"/>
  <c r="X36" i="20"/>
  <c r="X54" i="20" s="1"/>
  <c r="X17" i="20"/>
  <c r="Z12" i="20"/>
  <c r="AB10" i="169"/>
  <c r="Z31" i="20" s="1"/>
  <c r="Z49" i="20" s="1"/>
  <c r="Z13" i="20"/>
  <c r="AB42" i="169"/>
  <c r="Z32" i="20"/>
  <c r="Z50" i="20" s="1"/>
  <c r="AB63" i="169"/>
  <c r="Z33" i="20"/>
  <c r="AB65" i="169"/>
  <c r="Z14" i="20" s="1"/>
  <c r="AB100" i="169"/>
  <c r="Z34" i="20"/>
  <c r="Z52" i="20" s="1"/>
  <c r="AB101" i="169"/>
  <c r="Z15" i="20"/>
  <c r="AB129" i="169"/>
  <c r="Z35" i="20"/>
  <c r="Z53" i="20" s="1"/>
  <c r="AB134" i="169"/>
  <c r="Z16" i="20"/>
  <c r="Z36" i="20"/>
  <c r="Z17" i="20"/>
  <c r="Z54" i="20"/>
  <c r="AD10" i="169"/>
  <c r="AB31" i="20" s="1"/>
  <c r="AB49" i="20" s="1"/>
  <c r="AB13" i="20"/>
  <c r="AB50" i="20" s="1"/>
  <c r="AD42" i="169"/>
  <c r="AB32" i="20"/>
  <c r="AD63" i="169"/>
  <c r="AB33" i="20"/>
  <c r="AD65" i="169"/>
  <c r="AB14" i="20"/>
  <c r="AD100" i="169"/>
  <c r="AB34" i="20" s="1"/>
  <c r="AB52" i="20" s="1"/>
  <c r="AD101" i="169"/>
  <c r="AB15" i="20" s="1"/>
  <c r="AD129" i="169"/>
  <c r="AB35" i="20" s="1"/>
  <c r="AD134" i="169"/>
  <c r="AB16" i="20"/>
  <c r="AB36" i="20"/>
  <c r="AB17" i="20"/>
  <c r="AB54" i="20"/>
  <c r="AD12" i="20"/>
  <c r="AF10" i="169"/>
  <c r="AD31" i="20" s="1"/>
  <c r="AD49" i="20" s="1"/>
  <c r="AD13" i="20"/>
  <c r="AD50" i="20" s="1"/>
  <c r="AF42" i="169"/>
  <c r="AD32" i="20"/>
  <c r="AF63" i="169"/>
  <c r="AD33" i="20"/>
  <c r="AD51" i="20" s="1"/>
  <c r="AF65" i="169"/>
  <c r="AD14" i="20"/>
  <c r="AF100" i="169"/>
  <c r="AD34" i="20" s="1"/>
  <c r="AF101" i="169"/>
  <c r="AD15" i="20" s="1"/>
  <c r="AF129" i="169"/>
  <c r="AD35" i="20" s="1"/>
  <c r="AF134" i="169"/>
  <c r="AD16" i="20" s="1"/>
  <c r="AD36" i="20"/>
  <c r="AD54" i="20" s="1"/>
  <c r="AD17" i="20"/>
  <c r="AF12" i="20"/>
  <c r="AF49" i="20" s="1"/>
  <c r="AH10" i="169"/>
  <c r="AF31" i="20"/>
  <c r="AF13" i="20"/>
  <c r="AH42" i="169"/>
  <c r="AF32" i="20"/>
  <c r="AF50" i="20" s="1"/>
  <c r="AH63" i="169"/>
  <c r="AF33" i="20" s="1"/>
  <c r="AH65" i="169"/>
  <c r="AF14" i="20" s="1"/>
  <c r="AH100" i="169"/>
  <c r="AF34" i="20"/>
  <c r="AF52" i="20" s="1"/>
  <c r="AH101" i="169"/>
  <c r="AF15" i="20" s="1"/>
  <c r="AH129" i="169"/>
  <c r="AF35" i="20"/>
  <c r="AF53" i="20" s="1"/>
  <c r="AH134" i="169"/>
  <c r="AF16" i="20"/>
  <c r="AF36" i="20"/>
  <c r="AF54" i="20" s="1"/>
  <c r="AF17" i="20"/>
  <c r="AI65" i="46206"/>
  <c r="AI63" i="46206" s="1"/>
  <c r="AI218" i="46206" s="1"/>
  <c r="AI66" i="46206"/>
  <c r="AI67" i="46206"/>
  <c r="AI68" i="46206"/>
  <c r="AI69" i="46206"/>
  <c r="AI70" i="46206"/>
  <c r="AI71" i="46206"/>
  <c r="AI72" i="46206"/>
  <c r="AI73" i="46206"/>
  <c r="AI74" i="46206"/>
  <c r="AI75" i="46206"/>
  <c r="AI76" i="46206"/>
  <c r="AI77" i="46206"/>
  <c r="AI78" i="46206"/>
  <c r="AI79" i="46206"/>
  <c r="AI80" i="46206"/>
  <c r="AI81" i="46206"/>
  <c r="AI82" i="46206"/>
  <c r="AI83" i="46206"/>
  <c r="AI84" i="46206"/>
  <c r="AI85" i="46206"/>
  <c r="AI86" i="46206"/>
  <c r="AI87" i="46206"/>
  <c r="AJ65" i="46206"/>
  <c r="AJ63" i="46206" s="1"/>
  <c r="AJ218" i="46206" s="1"/>
  <c r="AJ66" i="46206"/>
  <c r="AJ67" i="46206"/>
  <c r="AJ68" i="46206"/>
  <c r="AJ69" i="46206"/>
  <c r="AJ70" i="46206"/>
  <c r="AJ71" i="46206"/>
  <c r="AJ72" i="46206"/>
  <c r="AJ73" i="46206"/>
  <c r="AJ74" i="46206"/>
  <c r="AJ75" i="46206"/>
  <c r="AJ76" i="46206"/>
  <c r="AJ77" i="46206"/>
  <c r="AJ78" i="46206"/>
  <c r="AJ79" i="46206"/>
  <c r="AJ80" i="46206"/>
  <c r="AJ81" i="46206"/>
  <c r="AJ82" i="46206"/>
  <c r="AJ83" i="46206"/>
  <c r="AJ84" i="46206"/>
  <c r="AJ85" i="46206"/>
  <c r="AJ86" i="46206"/>
  <c r="AJ87" i="46206"/>
  <c r="AK65" i="46206"/>
  <c r="AK66" i="46206"/>
  <c r="AK67" i="46206"/>
  <c r="AK68" i="46206"/>
  <c r="AK69" i="46206"/>
  <c r="AK70" i="46206"/>
  <c r="AK71" i="46206"/>
  <c r="AK72" i="46206"/>
  <c r="AK73" i="46206"/>
  <c r="AK74" i="46206"/>
  <c r="AK75" i="46206"/>
  <c r="AK76" i="46206"/>
  <c r="AK77" i="46206"/>
  <c r="AK78" i="46206"/>
  <c r="AK79" i="46206"/>
  <c r="AK80" i="46206"/>
  <c r="AK81" i="46206"/>
  <c r="AK82" i="46206"/>
  <c r="AK83" i="46206"/>
  <c r="AK84" i="46206"/>
  <c r="AK85" i="46206"/>
  <c r="AK86" i="46206"/>
  <c r="AK87" i="46206"/>
  <c r="AK63" i="46206"/>
  <c r="AK218" i="46206" s="1"/>
  <c r="AL63" i="46206"/>
  <c r="AL218" i="46206"/>
  <c r="AM63" i="46206"/>
  <c r="AM218" i="46206"/>
  <c r="AN63" i="46206"/>
  <c r="AN218" i="46206"/>
  <c r="AO63" i="46206"/>
  <c r="AO218" i="46206" s="1"/>
  <c r="AP65" i="46206"/>
  <c r="AP66" i="46206"/>
  <c r="AP63" i="46206" s="1"/>
  <c r="AP218" i="46206" s="1"/>
  <c r="AP67" i="46206"/>
  <c r="AP68" i="46206"/>
  <c r="AP69" i="46206"/>
  <c r="AP70" i="46206"/>
  <c r="AP71" i="46206"/>
  <c r="AP72" i="46206"/>
  <c r="AP73" i="46206"/>
  <c r="AP74" i="46206"/>
  <c r="AP75" i="46206"/>
  <c r="AP76" i="46206"/>
  <c r="AP77" i="46206"/>
  <c r="AP78" i="46206"/>
  <c r="AP79" i="46206"/>
  <c r="AP80" i="46206"/>
  <c r="AP81" i="46206"/>
  <c r="AP82" i="46206"/>
  <c r="AP83" i="46206"/>
  <c r="AP84" i="46206"/>
  <c r="AP85" i="46206"/>
  <c r="AP86" i="46206"/>
  <c r="AP87" i="46206"/>
  <c r="AQ65" i="46206"/>
  <c r="AQ63" i="46206" s="1"/>
  <c r="AQ218" i="46206" s="1"/>
  <c r="AQ66" i="46206"/>
  <c r="AQ67" i="46206"/>
  <c r="AQ68" i="46206"/>
  <c r="AQ69" i="46206"/>
  <c r="AQ70" i="46206"/>
  <c r="AQ71" i="46206"/>
  <c r="AQ72" i="46206"/>
  <c r="AQ73" i="46206"/>
  <c r="AQ74" i="46206"/>
  <c r="AQ75" i="46206"/>
  <c r="AQ76" i="46206"/>
  <c r="AQ77" i="46206"/>
  <c r="AQ78" i="46206"/>
  <c r="AQ79" i="46206"/>
  <c r="AQ80" i="46206"/>
  <c r="AQ81" i="46206"/>
  <c r="AQ82" i="46206"/>
  <c r="AQ83" i="46206"/>
  <c r="AQ84" i="46206"/>
  <c r="AQ85" i="46206"/>
  <c r="AQ86" i="46206"/>
  <c r="AQ87" i="46206"/>
  <c r="AR65" i="46206"/>
  <c r="AR66" i="46206"/>
  <c r="AR67" i="46206"/>
  <c r="AR63" i="46206" s="1"/>
  <c r="AR218" i="46206" s="1"/>
  <c r="AR68" i="46206"/>
  <c r="AR69" i="46206"/>
  <c r="AR70" i="46206"/>
  <c r="AR71" i="46206"/>
  <c r="AR72" i="46206"/>
  <c r="AR73" i="46206"/>
  <c r="AR74" i="46206"/>
  <c r="AR75" i="46206"/>
  <c r="AR76" i="46206"/>
  <c r="AR77" i="46206"/>
  <c r="AR78" i="46206"/>
  <c r="AR79" i="46206"/>
  <c r="AR80" i="46206"/>
  <c r="AR81" i="46206"/>
  <c r="AR82" i="46206"/>
  <c r="AR83" i="46206"/>
  <c r="AR84" i="46206"/>
  <c r="AR85" i="46206"/>
  <c r="AR86" i="46206"/>
  <c r="AR87" i="46206"/>
  <c r="AS65" i="46206"/>
  <c r="AS63" i="46206" s="1"/>
  <c r="AS218" i="46206" s="1"/>
  <c r="AS66" i="46206"/>
  <c r="AS67" i="46206"/>
  <c r="AS68" i="46206"/>
  <c r="AS69" i="46206"/>
  <c r="AS70" i="46206"/>
  <c r="AS71" i="46206"/>
  <c r="AS72" i="46206"/>
  <c r="AS73" i="46206"/>
  <c r="AS74" i="46206"/>
  <c r="AS75" i="46206"/>
  <c r="AS76" i="46206"/>
  <c r="AS77" i="46206"/>
  <c r="AS78" i="46206"/>
  <c r="AS79" i="46206"/>
  <c r="AS80" i="46206"/>
  <c r="AS81" i="46206"/>
  <c r="AS82" i="46206"/>
  <c r="AS83" i="46206"/>
  <c r="AS84" i="46206"/>
  <c r="AS85" i="46206"/>
  <c r="AS86" i="46206"/>
  <c r="AS87" i="46206"/>
  <c r="AT65" i="46206"/>
  <c r="AT66" i="46206"/>
  <c r="AT67" i="46206"/>
  <c r="AT68" i="46206"/>
  <c r="AT69" i="46206"/>
  <c r="AT70" i="46206"/>
  <c r="AT63" i="46206" s="1"/>
  <c r="AT218" i="46206" s="1"/>
  <c r="AT71" i="46206"/>
  <c r="AT72" i="46206"/>
  <c r="AT73" i="46206"/>
  <c r="AT74" i="46206"/>
  <c r="AT75" i="46206"/>
  <c r="AT76" i="46206"/>
  <c r="AT77" i="46206"/>
  <c r="AT78" i="46206"/>
  <c r="AT79" i="46206"/>
  <c r="AT80" i="46206"/>
  <c r="AT81" i="46206"/>
  <c r="AT82" i="46206"/>
  <c r="AT83" i="46206"/>
  <c r="AT84" i="46206"/>
  <c r="AT85" i="46206"/>
  <c r="AT86" i="46206"/>
  <c r="AT87" i="46206"/>
  <c r="AI100" i="46206"/>
  <c r="AI98" i="46206" s="1"/>
  <c r="AI219" i="46206" s="1"/>
  <c r="AI101" i="46206"/>
  <c r="AI102" i="46206"/>
  <c r="AI103" i="46206"/>
  <c r="AI104" i="46206"/>
  <c r="AI105" i="46206"/>
  <c r="AI106" i="46206"/>
  <c r="AI107" i="46206"/>
  <c r="AI108" i="46206"/>
  <c r="AI109" i="46206"/>
  <c r="AI110" i="46206"/>
  <c r="AI111" i="46206"/>
  <c r="AI112" i="46206"/>
  <c r="AI113" i="46206"/>
  <c r="AI114" i="46206"/>
  <c r="AI115" i="46206"/>
  <c r="AI116" i="46206"/>
  <c r="AI117" i="46206"/>
  <c r="AI118" i="46206"/>
  <c r="AI119" i="46206"/>
  <c r="AI120" i="46206"/>
  <c r="AJ100" i="46206"/>
  <c r="AJ101" i="46206"/>
  <c r="AJ102" i="46206"/>
  <c r="AJ103" i="46206"/>
  <c r="AJ104" i="46206"/>
  <c r="AJ105" i="46206"/>
  <c r="AJ98" i="46206" s="1"/>
  <c r="AJ219" i="46206" s="1"/>
  <c r="AJ106" i="46206"/>
  <c r="AJ107" i="46206"/>
  <c r="AJ108" i="46206"/>
  <c r="AJ109" i="46206"/>
  <c r="AJ110" i="46206"/>
  <c r="AJ111" i="46206"/>
  <c r="AJ112" i="46206"/>
  <c r="AJ113" i="46206"/>
  <c r="AJ114" i="46206"/>
  <c r="AJ115" i="46206"/>
  <c r="AJ116" i="46206"/>
  <c r="AJ117" i="46206"/>
  <c r="AJ118" i="46206"/>
  <c r="AJ119" i="46206"/>
  <c r="AJ120" i="46206"/>
  <c r="AK100" i="46206"/>
  <c r="AK98" i="46206" s="1"/>
  <c r="AK219" i="46206" s="1"/>
  <c r="AK101" i="46206"/>
  <c r="AK102" i="46206"/>
  <c r="AK103" i="46206"/>
  <c r="AK104" i="46206"/>
  <c r="AK105" i="46206"/>
  <c r="AK106" i="46206"/>
  <c r="AK107" i="46206"/>
  <c r="AK108" i="46206"/>
  <c r="AK109" i="46206"/>
  <c r="AK110" i="46206"/>
  <c r="AK111" i="46206"/>
  <c r="AK112" i="46206"/>
  <c r="AK113" i="46206"/>
  <c r="AK114" i="46206"/>
  <c r="AK115" i="46206"/>
  <c r="AK116" i="46206"/>
  <c r="AK117" i="46206"/>
  <c r="AK118" i="46206"/>
  <c r="AK119" i="46206"/>
  <c r="AK120" i="46206"/>
  <c r="AL98" i="46206"/>
  <c r="AL219" i="46206"/>
  <c r="AM98" i="46206"/>
  <c r="AM219" i="46206"/>
  <c r="AN98" i="46206"/>
  <c r="AN219" i="46206" s="1"/>
  <c r="AO98" i="46206"/>
  <c r="AO219" i="46206"/>
  <c r="AP100" i="46206"/>
  <c r="AP101" i="46206"/>
  <c r="AP102" i="46206"/>
  <c r="AP98" i="46206" s="1"/>
  <c r="AP219" i="46206" s="1"/>
  <c r="AP103" i="46206"/>
  <c r="AP104" i="46206"/>
  <c r="AP105" i="46206"/>
  <c r="AP106" i="46206"/>
  <c r="AP107" i="46206"/>
  <c r="AP108" i="46206"/>
  <c r="AP109" i="46206"/>
  <c r="AP110" i="46206"/>
  <c r="AP111" i="46206"/>
  <c r="AP112" i="46206"/>
  <c r="AP113" i="46206"/>
  <c r="AP114" i="46206"/>
  <c r="AP115" i="46206"/>
  <c r="AP116" i="46206"/>
  <c r="AP117" i="46206"/>
  <c r="AP118" i="46206"/>
  <c r="AP119" i="46206"/>
  <c r="AP120" i="46206"/>
  <c r="AQ100" i="46206"/>
  <c r="AQ101" i="46206"/>
  <c r="AQ102" i="46206"/>
  <c r="AQ103" i="46206"/>
  <c r="AQ104" i="46206"/>
  <c r="AQ105" i="46206"/>
  <c r="AQ106" i="46206"/>
  <c r="AQ107" i="46206"/>
  <c r="AQ108" i="46206"/>
  <c r="AQ109" i="46206"/>
  <c r="AQ110" i="46206"/>
  <c r="AQ111" i="46206"/>
  <c r="AQ112" i="46206"/>
  <c r="AQ113" i="46206"/>
  <c r="AQ114" i="46206"/>
  <c r="AQ115" i="46206"/>
  <c r="AQ116" i="46206"/>
  <c r="AQ117" i="46206"/>
  <c r="AQ118" i="46206"/>
  <c r="AQ98" i="46206" s="1"/>
  <c r="AQ219" i="46206" s="1"/>
  <c r="AQ119" i="46206"/>
  <c r="AQ120" i="46206"/>
  <c r="AR100" i="46206"/>
  <c r="AR101" i="46206"/>
  <c r="AR98" i="46206" s="1"/>
  <c r="AR219" i="46206" s="1"/>
  <c r="AR102" i="46206"/>
  <c r="AR103" i="46206"/>
  <c r="AR104" i="46206"/>
  <c r="AR105" i="46206"/>
  <c r="AR106" i="46206"/>
  <c r="AR107" i="46206"/>
  <c r="AR108" i="46206"/>
  <c r="AR109" i="46206"/>
  <c r="AR110" i="46206"/>
  <c r="AR111" i="46206"/>
  <c r="AR112" i="46206"/>
  <c r="AR113" i="46206"/>
  <c r="AR114" i="46206"/>
  <c r="AR115" i="46206"/>
  <c r="AR116" i="46206"/>
  <c r="AR117" i="46206"/>
  <c r="AR118" i="46206"/>
  <c r="AR119" i="46206"/>
  <c r="AR120" i="46206"/>
  <c r="AS100" i="46206"/>
  <c r="AS98" i="46206" s="1"/>
  <c r="AS219" i="46206" s="1"/>
  <c r="AS101" i="46206"/>
  <c r="AS102" i="46206"/>
  <c r="AS103" i="46206"/>
  <c r="AS104" i="46206"/>
  <c r="AS105" i="46206"/>
  <c r="AS106" i="46206"/>
  <c r="AS107" i="46206"/>
  <c r="AS108" i="46206"/>
  <c r="AS109" i="46206"/>
  <c r="AS110" i="46206"/>
  <c r="AS111" i="46206"/>
  <c r="AS112" i="46206"/>
  <c r="AS113" i="46206"/>
  <c r="AS114" i="46206"/>
  <c r="AS115" i="46206"/>
  <c r="AS116" i="46206"/>
  <c r="AS117" i="46206"/>
  <c r="AS118" i="46206"/>
  <c r="AS119" i="46206"/>
  <c r="AS120" i="46206"/>
  <c r="AT100" i="46206"/>
  <c r="AT98" i="46206" s="1"/>
  <c r="AT219" i="46206" s="1"/>
  <c r="AT101" i="46206"/>
  <c r="AT102" i="46206"/>
  <c r="AT103" i="46206"/>
  <c r="AT104" i="46206"/>
  <c r="AT105" i="46206"/>
  <c r="AT106" i="46206"/>
  <c r="AT107" i="46206"/>
  <c r="AT108" i="46206"/>
  <c r="AT109" i="46206"/>
  <c r="AT110" i="46206"/>
  <c r="AT111" i="46206"/>
  <c r="AT112" i="46206"/>
  <c r="AT113" i="46206"/>
  <c r="AT114" i="46206"/>
  <c r="AT115" i="46206"/>
  <c r="AT116" i="46206"/>
  <c r="AT117" i="46206"/>
  <c r="AT118" i="46206"/>
  <c r="AT119" i="46206"/>
  <c r="AT120" i="46206"/>
  <c r="AI134" i="46206"/>
  <c r="AI132" i="46206" s="1"/>
  <c r="AI220" i="46206" s="1"/>
  <c r="AI135" i="46206"/>
  <c r="AI136" i="46206"/>
  <c r="AI137" i="46206"/>
  <c r="AI138" i="46206"/>
  <c r="AI139" i="46206"/>
  <c r="AI140" i="46206"/>
  <c r="AI141" i="46206"/>
  <c r="AI142" i="46206"/>
  <c r="AI143" i="46206"/>
  <c r="AI144" i="46206"/>
  <c r="AI145" i="46206"/>
  <c r="AI146" i="46206"/>
  <c r="AI147" i="46206"/>
  <c r="AI148" i="46206"/>
  <c r="AI149" i="46206"/>
  <c r="AI150" i="46206"/>
  <c r="AI151" i="46206"/>
  <c r="AJ134" i="46206"/>
  <c r="AJ135" i="46206"/>
  <c r="AJ136" i="46206"/>
  <c r="AJ137" i="46206"/>
  <c r="AJ138" i="46206"/>
  <c r="AJ139" i="46206"/>
  <c r="AJ140" i="46206"/>
  <c r="AJ141" i="46206"/>
  <c r="AJ142" i="46206"/>
  <c r="AJ132" i="46206" s="1"/>
  <c r="AJ220" i="46206" s="1"/>
  <c r="AJ143" i="46206"/>
  <c r="AJ144" i="46206"/>
  <c r="AJ145" i="46206"/>
  <c r="AJ146" i="46206"/>
  <c r="AJ147" i="46206"/>
  <c r="AJ148" i="46206"/>
  <c r="AJ149" i="46206"/>
  <c r="AJ150" i="46206"/>
  <c r="AJ151" i="46206"/>
  <c r="AK134" i="46206"/>
  <c r="AK132" i="46206" s="1"/>
  <c r="AK220" i="46206" s="1"/>
  <c r="AK135" i="46206"/>
  <c r="AK136" i="46206"/>
  <c r="AK137" i="46206"/>
  <c r="AK138" i="46206"/>
  <c r="AK139" i="46206"/>
  <c r="AK140" i="46206"/>
  <c r="AK141" i="46206"/>
  <c r="AK142" i="46206"/>
  <c r="AK143" i="46206"/>
  <c r="AK144" i="46206"/>
  <c r="AK145" i="46206"/>
  <c r="AK146" i="46206"/>
  <c r="AK147" i="46206"/>
  <c r="AK148" i="46206"/>
  <c r="AK149" i="46206"/>
  <c r="AK150" i="46206"/>
  <c r="AK151" i="46206"/>
  <c r="AL132" i="46206"/>
  <c r="AL220" i="46206" s="1"/>
  <c r="AM132" i="46206"/>
  <c r="AM220" i="46206" s="1"/>
  <c r="AN132" i="46206"/>
  <c r="AN220" i="46206"/>
  <c r="AO132" i="46206"/>
  <c r="AO220" i="46206" s="1"/>
  <c r="AP134" i="46206"/>
  <c r="AP135" i="46206"/>
  <c r="AP136" i="46206"/>
  <c r="AP137" i="46206"/>
  <c r="AP138" i="46206"/>
  <c r="AP139" i="46206"/>
  <c r="AP140" i="46206"/>
  <c r="AP141" i="46206"/>
  <c r="AP142" i="46206"/>
  <c r="AP132" i="46206" s="1"/>
  <c r="AP220" i="46206" s="1"/>
  <c r="AP143" i="46206"/>
  <c r="AP144" i="46206"/>
  <c r="AP145" i="46206"/>
  <c r="AP146" i="46206"/>
  <c r="AP147" i="46206"/>
  <c r="AP148" i="46206"/>
  <c r="AP149" i="46206"/>
  <c r="AP150" i="46206"/>
  <c r="AP151" i="46206"/>
  <c r="AQ134" i="46206"/>
  <c r="AQ135" i="46206"/>
  <c r="AQ136" i="46206"/>
  <c r="AQ137" i="46206"/>
  <c r="AQ138" i="46206"/>
  <c r="AQ139" i="46206"/>
  <c r="AQ140" i="46206"/>
  <c r="AQ141" i="46206"/>
  <c r="AQ142" i="46206"/>
  <c r="AQ143" i="46206"/>
  <c r="AQ144" i="46206"/>
  <c r="AQ145" i="46206"/>
  <c r="AQ146" i="46206"/>
  <c r="AQ147" i="46206"/>
  <c r="AQ148" i="46206"/>
  <c r="AQ149" i="46206"/>
  <c r="AQ150" i="46206"/>
  <c r="AQ151" i="46206"/>
  <c r="AR134" i="46206"/>
  <c r="AR135" i="46206"/>
  <c r="AR136" i="46206"/>
  <c r="AR137" i="46206"/>
  <c r="AR138" i="46206"/>
  <c r="AR139" i="46206"/>
  <c r="AR140" i="46206"/>
  <c r="AR141" i="46206"/>
  <c r="AR142" i="46206"/>
  <c r="AR143" i="46206"/>
  <c r="AR144" i="46206"/>
  <c r="AR145" i="46206"/>
  <c r="AR146" i="46206"/>
  <c r="AR147" i="46206"/>
  <c r="AR148" i="46206"/>
  <c r="AR149" i="46206"/>
  <c r="AR150" i="46206"/>
  <c r="AR151" i="46206"/>
  <c r="AS134" i="46206"/>
  <c r="AS135" i="46206"/>
  <c r="AS136" i="46206"/>
  <c r="AS137" i="46206"/>
  <c r="AS138" i="46206"/>
  <c r="AS139" i="46206"/>
  <c r="AS140" i="46206"/>
  <c r="AS141" i="46206"/>
  <c r="AS142" i="46206"/>
  <c r="AS143" i="46206"/>
  <c r="AS144" i="46206"/>
  <c r="AS145" i="46206"/>
  <c r="AS146" i="46206"/>
  <c r="AS147" i="46206"/>
  <c r="AS148" i="46206"/>
  <c r="AS149" i="46206"/>
  <c r="AS150" i="46206"/>
  <c r="AS151" i="46206"/>
  <c r="AT134" i="46206"/>
  <c r="AT135" i="46206"/>
  <c r="AT136" i="46206"/>
  <c r="AT137" i="46206"/>
  <c r="AT138" i="46206"/>
  <c r="AT139" i="46206"/>
  <c r="AT140" i="46206"/>
  <c r="AT141" i="46206"/>
  <c r="AT142" i="46206"/>
  <c r="AT143" i="46206"/>
  <c r="AT144" i="46206"/>
  <c r="AT145" i="46206"/>
  <c r="AT146" i="46206"/>
  <c r="AT147" i="46206"/>
  <c r="AT148" i="46206"/>
  <c r="AT149" i="46206"/>
  <c r="AT150" i="46206"/>
  <c r="AT151" i="46206"/>
  <c r="AI165" i="46206"/>
  <c r="AI163" i="46206" s="1"/>
  <c r="AI221" i="46206" s="1"/>
  <c r="AI166" i="46206"/>
  <c r="AI167" i="46206"/>
  <c r="AI168" i="46206"/>
  <c r="AI169" i="46206"/>
  <c r="AI170" i="46206"/>
  <c r="AI171" i="46206"/>
  <c r="AI172" i="46206"/>
  <c r="AI173" i="46206"/>
  <c r="AI174" i="46206"/>
  <c r="AI175" i="46206"/>
  <c r="AI176" i="46206"/>
  <c r="AI177" i="46206"/>
  <c r="AI178" i="46206"/>
  <c r="AI179" i="46206"/>
  <c r="AI180" i="46206"/>
  <c r="AI181" i="46206"/>
  <c r="AI182" i="46206"/>
  <c r="AI183" i="46206"/>
  <c r="AI184" i="46206"/>
  <c r="AI185" i="46206"/>
  <c r="AJ165" i="46206"/>
  <c r="AJ166" i="46206"/>
  <c r="AJ167" i="46206"/>
  <c r="AJ163" i="46206" s="1"/>
  <c r="AJ221" i="46206" s="1"/>
  <c r="AJ168" i="46206"/>
  <c r="AJ169" i="46206"/>
  <c r="AJ170" i="46206"/>
  <c r="AJ171" i="46206"/>
  <c r="AJ172" i="46206"/>
  <c r="AJ173" i="46206"/>
  <c r="AJ174" i="46206"/>
  <c r="AJ175" i="46206"/>
  <c r="AJ176" i="46206"/>
  <c r="AJ177" i="46206"/>
  <c r="AJ178" i="46206"/>
  <c r="AJ179" i="46206"/>
  <c r="AJ180" i="46206"/>
  <c r="AJ181" i="46206"/>
  <c r="AJ182" i="46206"/>
  <c r="AJ183" i="46206"/>
  <c r="AJ184" i="46206"/>
  <c r="AJ185" i="46206"/>
  <c r="AK165" i="46206"/>
  <c r="AK163" i="46206" s="1"/>
  <c r="AK221" i="46206" s="1"/>
  <c r="AK166" i="46206"/>
  <c r="AK167" i="46206"/>
  <c r="AK168" i="46206"/>
  <c r="AK169" i="46206"/>
  <c r="AK170" i="46206"/>
  <c r="AK171" i="46206"/>
  <c r="AK172" i="46206"/>
  <c r="AK173" i="46206"/>
  <c r="AK174" i="46206"/>
  <c r="AK175" i="46206"/>
  <c r="AK176" i="46206"/>
  <c r="AK177" i="46206"/>
  <c r="AK178" i="46206"/>
  <c r="AK179" i="46206"/>
  <c r="AK180" i="46206"/>
  <c r="AK181" i="46206"/>
  <c r="AK182" i="46206"/>
  <c r="AK183" i="46206"/>
  <c r="AK184" i="46206"/>
  <c r="AK185" i="46206"/>
  <c r="AL163" i="46206"/>
  <c r="AL221" i="46206"/>
  <c r="AM163" i="46206"/>
  <c r="AM221" i="46206"/>
  <c r="AN163" i="46206"/>
  <c r="AN221" i="46206" s="1"/>
  <c r="AO163" i="46206"/>
  <c r="AO221" i="46206"/>
  <c r="AP165" i="46206"/>
  <c r="AP166" i="46206"/>
  <c r="AP163" i="46206" s="1"/>
  <c r="AP221" i="46206" s="1"/>
  <c r="AP167" i="46206"/>
  <c r="AP168" i="46206"/>
  <c r="AP169" i="46206"/>
  <c r="AP170" i="46206"/>
  <c r="AP171" i="46206"/>
  <c r="AP172" i="46206"/>
  <c r="AP173" i="46206"/>
  <c r="AP174" i="46206"/>
  <c r="AP175" i="46206"/>
  <c r="AP176" i="46206"/>
  <c r="AP177" i="46206"/>
  <c r="AP178" i="46206"/>
  <c r="AP179" i="46206"/>
  <c r="AP180" i="46206"/>
  <c r="AP181" i="46206"/>
  <c r="AP182" i="46206"/>
  <c r="AP183" i="46206"/>
  <c r="AP184" i="46206"/>
  <c r="AP185" i="46206"/>
  <c r="AQ165" i="46206"/>
  <c r="AQ163" i="46206" s="1"/>
  <c r="AQ221" i="46206" s="1"/>
  <c r="AQ166" i="46206"/>
  <c r="AQ167" i="46206"/>
  <c r="AQ168" i="46206"/>
  <c r="AQ169" i="46206"/>
  <c r="AQ170" i="46206"/>
  <c r="AQ171" i="46206"/>
  <c r="AQ172" i="46206"/>
  <c r="AQ173" i="46206"/>
  <c r="AQ174" i="46206"/>
  <c r="AQ175" i="46206"/>
  <c r="AQ176" i="46206"/>
  <c r="AQ177" i="46206"/>
  <c r="AQ178" i="46206"/>
  <c r="AQ179" i="46206"/>
  <c r="AQ180" i="46206"/>
  <c r="AQ181" i="46206"/>
  <c r="AQ182" i="46206"/>
  <c r="AQ183" i="46206"/>
  <c r="AQ184" i="46206"/>
  <c r="AQ185" i="46206"/>
  <c r="AR165" i="46206"/>
  <c r="AR166" i="46206"/>
  <c r="AR167" i="46206"/>
  <c r="AR168" i="46206"/>
  <c r="AR163" i="46206" s="1"/>
  <c r="AR221" i="46206" s="1"/>
  <c r="AR169" i="46206"/>
  <c r="AR170" i="46206"/>
  <c r="AR171" i="46206"/>
  <c r="AR172" i="46206"/>
  <c r="AR173" i="46206"/>
  <c r="AR174" i="46206"/>
  <c r="AR175" i="46206"/>
  <c r="AR176" i="46206"/>
  <c r="AR177" i="46206"/>
  <c r="AR178" i="46206"/>
  <c r="AR179" i="46206"/>
  <c r="AR180" i="46206"/>
  <c r="AR181" i="46206"/>
  <c r="AR182" i="46206"/>
  <c r="AR183" i="46206"/>
  <c r="AR184" i="46206"/>
  <c r="AR185" i="46206"/>
  <c r="AS165" i="46206"/>
  <c r="AS163" i="46206" s="1"/>
  <c r="AS221" i="46206" s="1"/>
  <c r="AS166" i="46206"/>
  <c r="AS167" i="46206"/>
  <c r="AS168" i="46206"/>
  <c r="AS169" i="46206"/>
  <c r="AS170" i="46206"/>
  <c r="AS171" i="46206"/>
  <c r="AS172" i="46206"/>
  <c r="AS173" i="46206"/>
  <c r="AS174" i="46206"/>
  <c r="AS175" i="46206"/>
  <c r="AS176" i="46206"/>
  <c r="AS177" i="46206"/>
  <c r="AS178" i="46206"/>
  <c r="AS179" i="46206"/>
  <c r="AS180" i="46206"/>
  <c r="AS181" i="46206"/>
  <c r="AS182" i="46206"/>
  <c r="AS183" i="46206"/>
  <c r="AS184" i="46206"/>
  <c r="AS185" i="46206"/>
  <c r="AT165" i="46206"/>
  <c r="AT166" i="46206"/>
  <c r="AT167" i="46206"/>
  <c r="AT168" i="46206"/>
  <c r="AT169" i="46206"/>
  <c r="AT170" i="46206"/>
  <c r="AT171" i="46206"/>
  <c r="AT172" i="46206"/>
  <c r="AT173" i="46206"/>
  <c r="AT174" i="46206"/>
  <c r="AT175" i="46206"/>
  <c r="AT176" i="46206"/>
  <c r="AT177" i="46206"/>
  <c r="AT178" i="46206"/>
  <c r="AT179" i="46206"/>
  <c r="AT180" i="46206"/>
  <c r="AT181" i="46206"/>
  <c r="AT182" i="46206"/>
  <c r="AT183" i="46206"/>
  <c r="AT184" i="46206"/>
  <c r="AT185" i="46206"/>
  <c r="AT163" i="46206"/>
  <c r="AT221" i="46206" s="1"/>
  <c r="AD67" i="46206"/>
  <c r="AD68" i="46206"/>
  <c r="AD69" i="46206"/>
  <c r="AD70" i="46206"/>
  <c r="AD71" i="46206"/>
  <c r="AD72" i="46206"/>
  <c r="AD73" i="46206"/>
  <c r="AD63" i="46206" s="1"/>
  <c r="AD218" i="46206" s="1"/>
  <c r="AD74" i="46206"/>
  <c r="AD75" i="46206"/>
  <c r="AD76" i="46206"/>
  <c r="AD77" i="46206"/>
  <c r="AD78" i="46206"/>
  <c r="AD79" i="46206"/>
  <c r="AD80" i="46206"/>
  <c r="AD81" i="46206"/>
  <c r="AD82" i="46206"/>
  <c r="AD83" i="46206"/>
  <c r="AD84" i="46206"/>
  <c r="AD85" i="46206"/>
  <c r="AD86" i="46206"/>
  <c r="AD87" i="46206"/>
  <c r="AE67" i="46206"/>
  <c r="AE68" i="46206"/>
  <c r="AE69" i="46206"/>
  <c r="AE63" i="46206" s="1"/>
  <c r="AE218" i="46206" s="1"/>
  <c r="AE70" i="46206"/>
  <c r="AE71" i="46206"/>
  <c r="AE72" i="46206"/>
  <c r="AE73" i="46206"/>
  <c r="AE74" i="46206"/>
  <c r="AE75" i="46206"/>
  <c r="AE76" i="46206"/>
  <c r="AE77" i="46206"/>
  <c r="AE78" i="46206"/>
  <c r="AE79" i="46206"/>
  <c r="AE80" i="46206"/>
  <c r="AE81" i="46206"/>
  <c r="AE82" i="46206"/>
  <c r="AE83" i="46206"/>
  <c r="AE84" i="46206"/>
  <c r="AE85" i="46206"/>
  <c r="AE86" i="46206"/>
  <c r="AE87" i="46206"/>
  <c r="AF67" i="46206"/>
  <c r="AF63" i="46206" s="1"/>
  <c r="AF218" i="46206" s="1"/>
  <c r="AF68" i="46206"/>
  <c r="AF69" i="46206"/>
  <c r="AF70" i="46206"/>
  <c r="AF71" i="46206"/>
  <c r="AF72" i="46206"/>
  <c r="AF73" i="46206"/>
  <c r="AF74" i="46206"/>
  <c r="AF75" i="46206"/>
  <c r="AF76" i="46206"/>
  <c r="AF77" i="46206"/>
  <c r="AF78" i="46206"/>
  <c r="AF79" i="46206"/>
  <c r="AF80" i="46206"/>
  <c r="AF81" i="46206"/>
  <c r="AF82" i="46206"/>
  <c r="AF83" i="46206"/>
  <c r="AF84" i="46206"/>
  <c r="AF85" i="46206"/>
  <c r="AF86" i="46206"/>
  <c r="AF87" i="46206"/>
  <c r="AG67" i="46206"/>
  <c r="AG68" i="46206"/>
  <c r="AG63" i="46206" s="1"/>
  <c r="AG218" i="46206" s="1"/>
  <c r="AG69" i="46206"/>
  <c r="AG70" i="46206"/>
  <c r="AG71" i="46206"/>
  <c r="AG72" i="46206"/>
  <c r="AG73" i="46206"/>
  <c r="AG74" i="46206"/>
  <c r="AG75" i="46206"/>
  <c r="AG76" i="46206"/>
  <c r="AG77" i="46206"/>
  <c r="AG78" i="46206"/>
  <c r="AG79" i="46206"/>
  <c r="AG80" i="46206"/>
  <c r="AG81" i="46206"/>
  <c r="AG82" i="46206"/>
  <c r="AG83" i="46206"/>
  <c r="AG84" i="46206"/>
  <c r="AG85" i="46206"/>
  <c r="AG86" i="46206"/>
  <c r="AG87" i="46206"/>
  <c r="AH67" i="46206"/>
  <c r="AH63" i="46206" s="1"/>
  <c r="AH218" i="46206" s="1"/>
  <c r="AH68" i="46206"/>
  <c r="AH69" i="46206"/>
  <c r="AH70" i="46206"/>
  <c r="AH71" i="46206"/>
  <c r="AH72" i="46206"/>
  <c r="AH73" i="46206"/>
  <c r="AH74" i="46206"/>
  <c r="AH75" i="46206"/>
  <c r="AH76" i="46206"/>
  <c r="AH77" i="46206"/>
  <c r="AH78" i="46206"/>
  <c r="AH79" i="46206"/>
  <c r="AH80" i="46206"/>
  <c r="AH81" i="46206"/>
  <c r="AH82" i="46206"/>
  <c r="AH83" i="46206"/>
  <c r="AH84" i="46206"/>
  <c r="AH85" i="46206"/>
  <c r="AH86" i="46206"/>
  <c r="AH87" i="46206"/>
  <c r="AD102" i="46206"/>
  <c r="AD103" i="46206"/>
  <c r="AD104" i="46206"/>
  <c r="AD105" i="46206"/>
  <c r="AD106" i="46206"/>
  <c r="AD107" i="46206"/>
  <c r="AD108" i="46206"/>
  <c r="AD109" i="46206"/>
  <c r="AD110" i="46206"/>
  <c r="AD111" i="46206"/>
  <c r="AD112" i="46206"/>
  <c r="AD113" i="46206"/>
  <c r="AD114" i="46206"/>
  <c r="AD115" i="46206"/>
  <c r="AD116" i="46206"/>
  <c r="AD117" i="46206"/>
  <c r="AD118" i="46206"/>
  <c r="AD119" i="46206"/>
  <c r="AD120" i="46206"/>
  <c r="AD98" i="46206"/>
  <c r="AD219" i="46206" s="1"/>
  <c r="AE102" i="46206"/>
  <c r="AE103" i="46206"/>
  <c r="AE98" i="46206" s="1"/>
  <c r="AE219" i="46206" s="1"/>
  <c r="AE104" i="46206"/>
  <c r="AE105" i="46206"/>
  <c r="AE106" i="46206"/>
  <c r="AE107" i="46206"/>
  <c r="AE108" i="46206"/>
  <c r="AE109" i="46206"/>
  <c r="AE110" i="46206"/>
  <c r="AE111" i="46206"/>
  <c r="AE112" i="46206"/>
  <c r="AE113" i="46206"/>
  <c r="AE114" i="46206"/>
  <c r="AE115" i="46206"/>
  <c r="AE116" i="46206"/>
  <c r="AE117" i="46206"/>
  <c r="AE118" i="46206"/>
  <c r="AE119" i="46206"/>
  <c r="AE120" i="46206"/>
  <c r="AF102" i="46206"/>
  <c r="AF103" i="46206"/>
  <c r="AF98" i="46206" s="1"/>
  <c r="AF219" i="46206" s="1"/>
  <c r="AF104" i="46206"/>
  <c r="AF105" i="46206"/>
  <c r="AF106" i="46206"/>
  <c r="AF107" i="46206"/>
  <c r="AF108" i="46206"/>
  <c r="AF109" i="46206"/>
  <c r="AF110" i="46206"/>
  <c r="AF111" i="46206"/>
  <c r="AF112" i="46206"/>
  <c r="AF113" i="46206"/>
  <c r="AF114" i="46206"/>
  <c r="AF115" i="46206"/>
  <c r="AF116" i="46206"/>
  <c r="AF117" i="46206"/>
  <c r="AF118" i="46206"/>
  <c r="AF119" i="46206"/>
  <c r="AF120" i="46206"/>
  <c r="AG102" i="46206"/>
  <c r="AG98" i="46206" s="1"/>
  <c r="AG219" i="46206" s="1"/>
  <c r="AG103" i="46206"/>
  <c r="AG104" i="46206"/>
  <c r="AG105" i="46206"/>
  <c r="AG106" i="46206"/>
  <c r="AG107" i="46206"/>
  <c r="AG108" i="46206"/>
  <c r="AG109" i="46206"/>
  <c r="AG110" i="46206"/>
  <c r="AG111" i="46206"/>
  <c r="AG112" i="46206"/>
  <c r="AG113" i="46206"/>
  <c r="AG114" i="46206"/>
  <c r="AG115" i="46206"/>
  <c r="AG116" i="46206"/>
  <c r="AG117" i="46206"/>
  <c r="AG118" i="46206"/>
  <c r="AG119" i="46206"/>
  <c r="AG120" i="46206"/>
  <c r="AH102" i="46206"/>
  <c r="AH103" i="46206"/>
  <c r="AH98" i="46206" s="1"/>
  <c r="AH219" i="46206" s="1"/>
  <c r="AH104" i="46206"/>
  <c r="AH105" i="46206"/>
  <c r="AH106" i="46206"/>
  <c r="AH107" i="46206"/>
  <c r="AH108" i="46206"/>
  <c r="AH109" i="46206"/>
  <c r="AH110" i="46206"/>
  <c r="AH111" i="46206"/>
  <c r="AH112" i="46206"/>
  <c r="AH113" i="46206"/>
  <c r="AH114" i="46206"/>
  <c r="AH115" i="46206"/>
  <c r="AH116" i="46206"/>
  <c r="AH117" i="46206"/>
  <c r="AH118" i="46206"/>
  <c r="AH119" i="46206"/>
  <c r="AH120" i="46206"/>
  <c r="AD136" i="46206"/>
  <c r="AD137" i="46206"/>
  <c r="AD138" i="46206"/>
  <c r="AD132" i="46206" s="1"/>
  <c r="AD220" i="46206" s="1"/>
  <c r="AD139" i="46206"/>
  <c r="AD140" i="46206"/>
  <c r="AD141" i="46206"/>
  <c r="AD142" i="46206"/>
  <c r="AD143" i="46206"/>
  <c r="AD144" i="46206"/>
  <c r="AD145" i="46206"/>
  <c r="AD146" i="46206"/>
  <c r="AD147" i="46206"/>
  <c r="AD148" i="46206"/>
  <c r="AD149" i="46206"/>
  <c r="AD150" i="46206"/>
  <c r="AD151" i="46206"/>
  <c r="AE136" i="46206"/>
  <c r="AE137" i="46206"/>
  <c r="AE138" i="46206"/>
  <c r="AE139" i="46206"/>
  <c r="AE140" i="46206"/>
  <c r="AE141" i="46206"/>
  <c r="AE142" i="46206"/>
  <c r="AE143" i="46206"/>
  <c r="AE144" i="46206"/>
  <c r="AE145" i="46206"/>
  <c r="AE146" i="46206"/>
  <c r="AE147" i="46206"/>
  <c r="AE148" i="46206"/>
  <c r="AE149" i="46206"/>
  <c r="AE150" i="46206"/>
  <c r="AE151" i="46206"/>
  <c r="AE132" i="46206"/>
  <c r="AE220" i="46206" s="1"/>
  <c r="AF136" i="46206"/>
  <c r="AF137" i="46206"/>
  <c r="AF132" i="46206" s="1"/>
  <c r="AF220" i="46206" s="1"/>
  <c r="AF138" i="46206"/>
  <c r="AF139" i="46206"/>
  <c r="AF140" i="46206"/>
  <c r="AF141" i="46206"/>
  <c r="AF142" i="46206"/>
  <c r="AF143" i="46206"/>
  <c r="AF144" i="46206"/>
  <c r="AF145" i="46206"/>
  <c r="AF146" i="46206"/>
  <c r="AF147" i="46206"/>
  <c r="AF148" i="46206"/>
  <c r="AF149" i="46206"/>
  <c r="AF150" i="46206"/>
  <c r="AF151" i="46206"/>
  <c r="AG136" i="46206"/>
  <c r="AG137" i="46206"/>
  <c r="AG138" i="46206"/>
  <c r="AG139" i="46206"/>
  <c r="AG140" i="46206"/>
  <c r="AG132" i="46206" s="1"/>
  <c r="AG220" i="46206" s="1"/>
  <c r="AG141" i="46206"/>
  <c r="AG142" i="46206"/>
  <c r="AG143" i="46206"/>
  <c r="AG144" i="46206"/>
  <c r="AG145" i="46206"/>
  <c r="AG146" i="46206"/>
  <c r="AG147" i="46206"/>
  <c r="AG148" i="46206"/>
  <c r="AG149" i="46206"/>
  <c r="AG150" i="46206"/>
  <c r="AG151" i="46206"/>
  <c r="AH136" i="46206"/>
  <c r="AH137" i="46206"/>
  <c r="AH138" i="46206"/>
  <c r="AH132" i="46206" s="1"/>
  <c r="AH220" i="46206" s="1"/>
  <c r="AH139" i="46206"/>
  <c r="AH140" i="46206"/>
  <c r="AH141" i="46206"/>
  <c r="AH142" i="46206"/>
  <c r="AH143" i="46206"/>
  <c r="AH144" i="46206"/>
  <c r="AH145" i="46206"/>
  <c r="AH146" i="46206"/>
  <c r="AH147" i="46206"/>
  <c r="AH148" i="46206"/>
  <c r="AH149" i="46206"/>
  <c r="AH150" i="46206"/>
  <c r="AH151" i="46206"/>
  <c r="AD167" i="46206"/>
  <c r="AD168" i="46206"/>
  <c r="AD169" i="46206"/>
  <c r="AD170" i="46206"/>
  <c r="AD171" i="46206"/>
  <c r="AD172" i="46206"/>
  <c r="AD173" i="46206"/>
  <c r="AD174" i="46206"/>
  <c r="AD175" i="46206"/>
  <c r="AD176" i="46206"/>
  <c r="AD177" i="46206"/>
  <c r="AD178" i="46206"/>
  <c r="AD179" i="46206"/>
  <c r="AD180" i="46206"/>
  <c r="AD181" i="46206"/>
  <c r="AD182" i="46206"/>
  <c r="AD183" i="46206"/>
  <c r="AD184" i="46206"/>
  <c r="AD185" i="46206"/>
  <c r="AD163" i="46206"/>
  <c r="AD221" i="46206" s="1"/>
  <c r="AE167" i="46206"/>
  <c r="AE168" i="46206"/>
  <c r="AE169" i="46206"/>
  <c r="AE170" i="46206"/>
  <c r="AE171" i="46206"/>
  <c r="AE172" i="46206"/>
  <c r="AE173" i="46206"/>
  <c r="AE174" i="46206"/>
  <c r="AE175" i="46206"/>
  <c r="AE176" i="46206"/>
  <c r="AE177" i="46206"/>
  <c r="AE178" i="46206"/>
  <c r="AE179" i="46206"/>
  <c r="AE180" i="46206"/>
  <c r="AE181" i="46206"/>
  <c r="AE182" i="46206"/>
  <c r="AE183" i="46206"/>
  <c r="AE184" i="46206"/>
  <c r="AE185" i="46206"/>
  <c r="AE163" i="46206"/>
  <c r="AE221" i="46206" s="1"/>
  <c r="AF167" i="46206"/>
  <c r="AF168" i="46206"/>
  <c r="AF169" i="46206"/>
  <c r="AF170" i="46206"/>
  <c r="AF171" i="46206"/>
  <c r="AF172" i="46206"/>
  <c r="AF173" i="46206"/>
  <c r="AF174" i="46206"/>
  <c r="AF175" i="46206"/>
  <c r="AF176" i="46206"/>
  <c r="AF177" i="46206"/>
  <c r="AF178" i="46206"/>
  <c r="AF179" i="46206"/>
  <c r="AF180" i="46206"/>
  <c r="AF181" i="46206"/>
  <c r="AF182" i="46206"/>
  <c r="AF183" i="46206"/>
  <c r="AF163" i="46206"/>
  <c r="AF221" i="46206" s="1"/>
  <c r="AF184" i="46206"/>
  <c r="AF185" i="46206"/>
  <c r="AG167" i="46206"/>
  <c r="AG168" i="46206"/>
  <c r="AG163" i="46206" s="1"/>
  <c r="AG221" i="46206" s="1"/>
  <c r="AG169" i="46206"/>
  <c r="AG170" i="46206"/>
  <c r="AG171" i="46206"/>
  <c r="AG172" i="46206"/>
  <c r="AG173" i="46206"/>
  <c r="AG174" i="46206"/>
  <c r="AG175" i="46206"/>
  <c r="AG176" i="46206"/>
  <c r="AG177" i="46206"/>
  <c r="AG178" i="46206"/>
  <c r="AG179" i="46206"/>
  <c r="AG180" i="46206"/>
  <c r="AG181" i="46206"/>
  <c r="AG182" i="46206"/>
  <c r="AG183" i="46206"/>
  <c r="AG184" i="46206"/>
  <c r="AG185" i="46206"/>
  <c r="AH167" i="46206"/>
  <c r="AH168" i="46206"/>
  <c r="AH169" i="46206"/>
  <c r="AH170" i="46206"/>
  <c r="AH171" i="46206"/>
  <c r="AH163" i="46206" s="1"/>
  <c r="AH221" i="46206" s="1"/>
  <c r="AH172" i="46206"/>
  <c r="AH173" i="46206"/>
  <c r="AH174" i="46206"/>
  <c r="AH175" i="46206"/>
  <c r="AH176" i="46206"/>
  <c r="AH177" i="46206"/>
  <c r="AH178" i="46206"/>
  <c r="AH179" i="46206"/>
  <c r="AH180" i="46206"/>
  <c r="AH181" i="46206"/>
  <c r="AH182" i="46206"/>
  <c r="AH183" i="46206"/>
  <c r="AH184" i="46206"/>
  <c r="AH185" i="46206"/>
  <c r="AC167" i="46206"/>
  <c r="AC168" i="46206"/>
  <c r="AC169" i="46206"/>
  <c r="AC163" i="46206" s="1"/>
  <c r="AC221" i="46206" s="1"/>
  <c r="AC170" i="46206"/>
  <c r="AC171" i="46206"/>
  <c r="AC172" i="46206"/>
  <c r="AC173" i="46206"/>
  <c r="AC174" i="46206"/>
  <c r="AC175" i="46206"/>
  <c r="AC176" i="46206"/>
  <c r="AC177" i="46206"/>
  <c r="AC178" i="46206"/>
  <c r="AC179" i="46206"/>
  <c r="AC180" i="46206"/>
  <c r="AC181" i="46206"/>
  <c r="AC182" i="46206"/>
  <c r="AC183" i="46206"/>
  <c r="AC184" i="46206"/>
  <c r="AC185" i="46206"/>
  <c r="AC136" i="46206"/>
  <c r="AC137" i="46206"/>
  <c r="AC138" i="46206"/>
  <c r="AC132" i="46206" s="1"/>
  <c r="AC220" i="46206" s="1"/>
  <c r="AC139" i="46206"/>
  <c r="AC140" i="46206"/>
  <c r="AC141" i="46206"/>
  <c r="AC142" i="46206"/>
  <c r="AC143" i="46206"/>
  <c r="AC144" i="46206"/>
  <c r="AC145" i="46206"/>
  <c r="AC146" i="46206"/>
  <c r="AC147" i="46206"/>
  <c r="AC148" i="46206"/>
  <c r="AC149" i="46206"/>
  <c r="AC150" i="46206"/>
  <c r="AC151" i="46206"/>
  <c r="AC102" i="46206"/>
  <c r="AC103" i="46206"/>
  <c r="AC104" i="46206"/>
  <c r="AC105" i="46206"/>
  <c r="AC106" i="46206"/>
  <c r="AC107" i="46206"/>
  <c r="AC108" i="46206"/>
  <c r="AC109" i="46206"/>
  <c r="AC110" i="46206"/>
  <c r="AC111" i="46206"/>
  <c r="AC112" i="46206"/>
  <c r="AC113" i="46206"/>
  <c r="AC114" i="46206"/>
  <c r="AC115" i="46206"/>
  <c r="AC116" i="46206"/>
  <c r="AC117" i="46206"/>
  <c r="AC118" i="46206"/>
  <c r="AC119" i="46206"/>
  <c r="AC120" i="46206"/>
  <c r="AC98" i="46206"/>
  <c r="AC219" i="46206" s="1"/>
  <c r="AC67" i="46206"/>
  <c r="AC68" i="46206"/>
  <c r="AC69" i="46206"/>
  <c r="AC70" i="46206"/>
  <c r="AC63" i="46206" s="1"/>
  <c r="AC218" i="46206" s="1"/>
  <c r="AC71" i="46206"/>
  <c r="AC72" i="46206"/>
  <c r="AC73" i="46206"/>
  <c r="AC74" i="46206"/>
  <c r="AC75" i="46206"/>
  <c r="AC76" i="46206"/>
  <c r="AC77" i="46206"/>
  <c r="AC78" i="46206"/>
  <c r="AC79" i="46206"/>
  <c r="AC80" i="46206"/>
  <c r="AC81" i="46206"/>
  <c r="AC82" i="46206"/>
  <c r="AC83" i="46206"/>
  <c r="AC84" i="46206"/>
  <c r="AC85" i="46206"/>
  <c r="AC86" i="46206"/>
  <c r="AC87" i="46206"/>
  <c r="AN42" i="46206"/>
  <c r="AN217" i="46206" s="1"/>
  <c r="AO42" i="46206"/>
  <c r="AO217" i="46206" s="1"/>
  <c r="AP44" i="46206"/>
  <c r="AP42" i="46206" s="1"/>
  <c r="AP217" i="46206" s="1"/>
  <c r="AP45" i="46206"/>
  <c r="AP46" i="46206"/>
  <c r="AP47" i="46206"/>
  <c r="AP48" i="46206"/>
  <c r="AP49" i="46206"/>
  <c r="AP50" i="46206"/>
  <c r="AP51" i="46206"/>
  <c r="AP52" i="46206"/>
  <c r="AQ44" i="46206"/>
  <c r="AQ42" i="46206" s="1"/>
  <c r="AQ217" i="46206" s="1"/>
  <c r="AQ45" i="46206"/>
  <c r="AQ46" i="46206"/>
  <c r="AQ47" i="46206"/>
  <c r="AQ48" i="46206"/>
  <c r="AQ49" i="46206"/>
  <c r="AQ50" i="46206"/>
  <c r="AQ51" i="46206"/>
  <c r="AQ52" i="46206"/>
  <c r="AR44" i="46206"/>
  <c r="AR42" i="46206" s="1"/>
  <c r="AR217" i="46206" s="1"/>
  <c r="AR45" i="46206"/>
  <c r="AR46" i="46206"/>
  <c r="AR47" i="46206"/>
  <c r="AR48" i="46206"/>
  <c r="AR49" i="46206"/>
  <c r="AR50" i="46206"/>
  <c r="AR51" i="46206"/>
  <c r="AR52" i="46206"/>
  <c r="AS44" i="46206"/>
  <c r="AS45" i="46206"/>
  <c r="AS46" i="46206"/>
  <c r="AS42" i="46206" s="1"/>
  <c r="AS217" i="46206" s="1"/>
  <c r="AS47" i="46206"/>
  <c r="AS48" i="46206"/>
  <c r="AS49" i="46206"/>
  <c r="AS50" i="46206"/>
  <c r="AS51" i="46206"/>
  <c r="AS52" i="46206"/>
  <c r="AT44" i="46206"/>
  <c r="AT45" i="46206"/>
  <c r="AT46" i="46206"/>
  <c r="AT47" i="46206"/>
  <c r="AT48" i="46206"/>
  <c r="AT42" i="46206" s="1"/>
  <c r="AT217" i="46206" s="1"/>
  <c r="AT49" i="46206"/>
  <c r="AT50" i="46206"/>
  <c r="AT51" i="46206"/>
  <c r="AT52" i="46206"/>
  <c r="AJ44" i="46206"/>
  <c r="AJ45" i="46206"/>
  <c r="AJ46" i="46206"/>
  <c r="AJ47" i="46206"/>
  <c r="AJ48" i="46206"/>
  <c r="AJ49" i="46206"/>
  <c r="AJ50" i="46206"/>
  <c r="AJ51" i="46206"/>
  <c r="AJ52" i="46206"/>
  <c r="AJ42" i="46206"/>
  <c r="AJ217" i="46206" s="1"/>
  <c r="AK44" i="46206"/>
  <c r="AK45" i="46206"/>
  <c r="AK46" i="46206"/>
  <c r="AK47" i="46206"/>
  <c r="AK48" i="46206"/>
  <c r="AK49" i="46206"/>
  <c r="AK50" i="46206"/>
  <c r="AK42" i="46206" s="1"/>
  <c r="AK217" i="46206" s="1"/>
  <c r="AK51" i="46206"/>
  <c r="AK52" i="46206"/>
  <c r="AL42" i="46206"/>
  <c r="AL217" i="46206" s="1"/>
  <c r="AM42" i="46206"/>
  <c r="AM217" i="46206"/>
  <c r="AC46" i="46206"/>
  <c r="AC47" i="46206"/>
  <c r="AC48" i="46206"/>
  <c r="AC49" i="46206"/>
  <c r="AC50" i="46206"/>
  <c r="AC51" i="46206"/>
  <c r="AC52" i="46206"/>
  <c r="AC42" i="46206"/>
  <c r="AC217" i="46206" s="1"/>
  <c r="AD46" i="46206"/>
  <c r="AD47" i="46206"/>
  <c r="AD42" i="46206" s="1"/>
  <c r="AD217" i="46206" s="1"/>
  <c r="AD48" i="46206"/>
  <c r="AD49" i="46206"/>
  <c r="AD50" i="46206"/>
  <c r="AD51" i="46206"/>
  <c r="AD52" i="46206"/>
  <c r="AE46" i="46206"/>
  <c r="AE42" i="46206" s="1"/>
  <c r="AE217" i="46206" s="1"/>
  <c r="AE47" i="46206"/>
  <c r="AE48" i="46206"/>
  <c r="AE49" i="46206"/>
  <c r="AE50" i="46206"/>
  <c r="AE51" i="46206"/>
  <c r="AE52" i="46206"/>
  <c r="AF46" i="46206"/>
  <c r="AF42" i="46206" s="1"/>
  <c r="AF217" i="46206" s="1"/>
  <c r="AF47" i="46206"/>
  <c r="AF48" i="46206"/>
  <c r="AF49" i="46206"/>
  <c r="AF50" i="46206"/>
  <c r="AF51" i="46206"/>
  <c r="AF52" i="46206"/>
  <c r="AG46" i="46206"/>
  <c r="AG47" i="46206"/>
  <c r="AG48" i="46206"/>
  <c r="AG49" i="46206"/>
  <c r="AG42" i="46206" s="1"/>
  <c r="AG217" i="46206" s="1"/>
  <c r="AG50" i="46206"/>
  <c r="AG51" i="46206"/>
  <c r="AG52" i="46206"/>
  <c r="AH46" i="46206"/>
  <c r="AH47" i="46206"/>
  <c r="AH48" i="46206"/>
  <c r="AH42" i="46206" s="1"/>
  <c r="AH217" i="46206" s="1"/>
  <c r="AH49" i="46206"/>
  <c r="AH50" i="46206"/>
  <c r="AH51" i="46206"/>
  <c r="AH52" i="46206"/>
  <c r="AK12" i="46206"/>
  <c r="AK13" i="46206"/>
  <c r="AK10" i="46206" s="1"/>
  <c r="AK216" i="46206" s="1"/>
  <c r="AK14" i="46206"/>
  <c r="AK15" i="46206"/>
  <c r="AK16" i="46206"/>
  <c r="AK17" i="46206"/>
  <c r="AK18" i="46206"/>
  <c r="AK19" i="46206"/>
  <c r="AK20" i="46206"/>
  <c r="AK21" i="46206"/>
  <c r="AK22" i="46206"/>
  <c r="AK23" i="46206"/>
  <c r="AK24" i="46206"/>
  <c r="AK25" i="46206"/>
  <c r="AK26" i="46206"/>
  <c r="AK27" i="46206"/>
  <c r="AK28" i="46206"/>
  <c r="AK29" i="46206"/>
  <c r="AK30" i="46206"/>
  <c r="AL10" i="46206"/>
  <c r="AL216" i="46206" s="1"/>
  <c r="AL215" i="46206" s="1"/>
  <c r="AM10" i="46206"/>
  <c r="AM216" i="46206" s="1"/>
  <c r="AM215" i="46206" s="1"/>
  <c r="AN10" i="46206"/>
  <c r="AN216" i="46206" s="1"/>
  <c r="AO10" i="46206"/>
  <c r="AO216" i="46206" s="1"/>
  <c r="AP12" i="46206"/>
  <c r="AP13" i="46206"/>
  <c r="AP10" i="46206" s="1"/>
  <c r="AP216" i="46206" s="1"/>
  <c r="AP14" i="46206"/>
  <c r="AP15" i="46206"/>
  <c r="AP16" i="46206"/>
  <c r="AP17" i="46206"/>
  <c r="AP18" i="46206"/>
  <c r="AP19" i="46206"/>
  <c r="AP20" i="46206"/>
  <c r="AP21" i="46206"/>
  <c r="AP22" i="46206"/>
  <c r="AP23" i="46206"/>
  <c r="AP24" i="46206"/>
  <c r="AP25" i="46206"/>
  <c r="AP26" i="46206"/>
  <c r="AP27" i="46206"/>
  <c r="AP28" i="46206"/>
  <c r="AP29" i="46206"/>
  <c r="AP30" i="46206"/>
  <c r="AQ12" i="46206"/>
  <c r="AQ13" i="46206"/>
  <c r="AQ10" i="46206" s="1"/>
  <c r="AQ216" i="46206" s="1"/>
  <c r="AQ14" i="46206"/>
  <c r="AQ15" i="46206"/>
  <c r="AQ16" i="46206"/>
  <c r="AQ17" i="46206"/>
  <c r="AQ18" i="46206"/>
  <c r="AQ19" i="46206"/>
  <c r="AQ20" i="46206"/>
  <c r="AQ21" i="46206"/>
  <c r="AQ22" i="46206"/>
  <c r="AQ23" i="46206"/>
  <c r="AQ24" i="46206"/>
  <c r="AQ25" i="46206"/>
  <c r="AQ26" i="46206"/>
  <c r="AQ27" i="46206"/>
  <c r="AQ28" i="46206"/>
  <c r="AQ29" i="46206"/>
  <c r="AQ30" i="46206"/>
  <c r="AR12" i="46206"/>
  <c r="AR10" i="46206" s="1"/>
  <c r="AR216" i="46206" s="1"/>
  <c r="AR13" i="46206"/>
  <c r="AR14" i="46206"/>
  <c r="AR15" i="46206"/>
  <c r="AR16" i="46206"/>
  <c r="AR17" i="46206"/>
  <c r="AR18" i="46206"/>
  <c r="AR19" i="46206"/>
  <c r="AR20" i="46206"/>
  <c r="AR21" i="46206"/>
  <c r="AR22" i="46206"/>
  <c r="AR23" i="46206"/>
  <c r="AR24" i="46206"/>
  <c r="AR25" i="46206"/>
  <c r="AR26" i="46206"/>
  <c r="AR27" i="46206"/>
  <c r="AR28" i="46206"/>
  <c r="AR29" i="46206"/>
  <c r="AR30" i="46206"/>
  <c r="AS12" i="46206"/>
  <c r="AS13" i="46206"/>
  <c r="AS14" i="46206"/>
  <c r="AS15" i="46206"/>
  <c r="AS16" i="46206"/>
  <c r="AS17" i="46206"/>
  <c r="AS18" i="46206"/>
  <c r="AS19" i="46206"/>
  <c r="AS20" i="46206"/>
  <c r="AS21" i="46206"/>
  <c r="AS22" i="46206"/>
  <c r="AS23" i="46206"/>
  <c r="AS24" i="46206"/>
  <c r="AS25" i="46206"/>
  <c r="AS26" i="46206"/>
  <c r="AS27" i="46206"/>
  <c r="AS10" i="46206" s="1"/>
  <c r="AS216" i="46206" s="1"/>
  <c r="AS28" i="46206"/>
  <c r="AS29" i="46206"/>
  <c r="AS30" i="46206"/>
  <c r="AT12" i="46206"/>
  <c r="AT10" i="46206" s="1"/>
  <c r="AT216" i="46206" s="1"/>
  <c r="AT13" i="46206"/>
  <c r="AT14" i="46206"/>
  <c r="AT15" i="46206"/>
  <c r="AT16" i="46206"/>
  <c r="AT17" i="46206"/>
  <c r="AT18" i="46206"/>
  <c r="AT19" i="46206"/>
  <c r="AT20" i="46206"/>
  <c r="AT21" i="46206"/>
  <c r="AT22" i="46206"/>
  <c r="AT23" i="46206"/>
  <c r="AT24" i="46206"/>
  <c r="AT25" i="46206"/>
  <c r="AT26" i="46206"/>
  <c r="AT27" i="46206"/>
  <c r="AT28" i="46206"/>
  <c r="AT29" i="46206"/>
  <c r="AT30" i="46206"/>
  <c r="AD15" i="46206"/>
  <c r="AD16" i="46206"/>
  <c r="AD17" i="46206"/>
  <c r="AD18" i="46206"/>
  <c r="AD19" i="46206"/>
  <c r="AD20" i="46206"/>
  <c r="AD21" i="46206"/>
  <c r="AD22" i="46206"/>
  <c r="AD23" i="46206"/>
  <c r="AD24" i="46206"/>
  <c r="AD25" i="46206"/>
  <c r="AD26" i="46206"/>
  <c r="AD27" i="46206"/>
  <c r="AD28" i="46206"/>
  <c r="AD10" i="46206" s="1"/>
  <c r="AD216" i="46206" s="1"/>
  <c r="AD215" i="46206" s="1"/>
  <c r="AD29" i="46206"/>
  <c r="AD30" i="46206"/>
  <c r="AE15" i="46206"/>
  <c r="AE16" i="46206"/>
  <c r="AE17" i="46206"/>
  <c r="AE18" i="46206"/>
  <c r="AE19" i="46206"/>
  <c r="AE20" i="46206"/>
  <c r="AE21" i="46206"/>
  <c r="AE22" i="46206"/>
  <c r="AE23" i="46206"/>
  <c r="AE24" i="46206"/>
  <c r="AE25" i="46206"/>
  <c r="AE10" i="46206" s="1"/>
  <c r="AE216" i="46206" s="1"/>
  <c r="AE26" i="46206"/>
  <c r="AE27" i="46206"/>
  <c r="AE28" i="46206"/>
  <c r="AE29" i="46206"/>
  <c r="AE30" i="46206"/>
  <c r="AF15" i="46206"/>
  <c r="AF16" i="46206"/>
  <c r="AF10" i="46206" s="1"/>
  <c r="AF216" i="46206" s="1"/>
  <c r="AF17" i="46206"/>
  <c r="AF18" i="46206"/>
  <c r="AF19" i="46206"/>
  <c r="AF20" i="46206"/>
  <c r="AF21" i="46206"/>
  <c r="AF22" i="46206"/>
  <c r="AF23" i="46206"/>
  <c r="AF24" i="46206"/>
  <c r="AF25" i="46206"/>
  <c r="AF26" i="46206"/>
  <c r="AF27" i="46206"/>
  <c r="AF28" i="46206"/>
  <c r="AF29" i="46206"/>
  <c r="AF30" i="46206"/>
  <c r="AG15" i="46206"/>
  <c r="AG10" i="46206" s="1"/>
  <c r="AG216" i="46206" s="1"/>
  <c r="AG16" i="46206"/>
  <c r="AG17" i="46206"/>
  <c r="AG18" i="46206"/>
  <c r="AG19" i="46206"/>
  <c r="AG20" i="46206"/>
  <c r="AG21" i="46206"/>
  <c r="AG22" i="46206"/>
  <c r="AG23" i="46206"/>
  <c r="AG24" i="46206"/>
  <c r="AG25" i="46206"/>
  <c r="AG26" i="46206"/>
  <c r="AG27" i="46206"/>
  <c r="AG28" i="46206"/>
  <c r="AG29" i="46206"/>
  <c r="AG30" i="46206"/>
  <c r="AH15" i="46206"/>
  <c r="AH16" i="46206"/>
  <c r="AH10" i="46206" s="1"/>
  <c r="AH216" i="46206" s="1"/>
  <c r="AH17" i="46206"/>
  <c r="AH18" i="46206"/>
  <c r="AH19" i="46206"/>
  <c r="AH20" i="46206"/>
  <c r="AH21" i="46206"/>
  <c r="AH22" i="46206"/>
  <c r="AH23" i="46206"/>
  <c r="AH24" i="46206"/>
  <c r="AH25" i="46206"/>
  <c r="AH26" i="46206"/>
  <c r="AH27" i="46206"/>
  <c r="AH28" i="46206"/>
  <c r="AH29" i="46206"/>
  <c r="AH30" i="46206"/>
  <c r="AI12" i="46206"/>
  <c r="AI13" i="46206"/>
  <c r="AI14" i="46206"/>
  <c r="AI15" i="46206"/>
  <c r="AI16" i="46206"/>
  <c r="AI17" i="46206"/>
  <c r="AI18" i="46206"/>
  <c r="AI19" i="46206"/>
  <c r="AI20" i="46206"/>
  <c r="AI21" i="46206"/>
  <c r="AI22" i="46206"/>
  <c r="AI10" i="46206" s="1"/>
  <c r="AI216" i="46206" s="1"/>
  <c r="AI23" i="46206"/>
  <c r="AI24" i="46206"/>
  <c r="AI25" i="46206"/>
  <c r="AI26" i="46206"/>
  <c r="AI27" i="46206"/>
  <c r="AI28" i="46206"/>
  <c r="AI29" i="46206"/>
  <c r="AI30" i="46206"/>
  <c r="AJ12" i="46206"/>
  <c r="AJ13" i="46206"/>
  <c r="AJ14" i="46206"/>
  <c r="AJ15" i="46206"/>
  <c r="AJ16" i="46206"/>
  <c r="AJ17" i="46206"/>
  <c r="AJ18" i="46206"/>
  <c r="AJ19" i="46206"/>
  <c r="AJ20" i="46206"/>
  <c r="AJ21" i="46206"/>
  <c r="AJ22" i="46206"/>
  <c r="AJ23" i="46206"/>
  <c r="AJ24" i="46206"/>
  <c r="AJ25" i="46206"/>
  <c r="AJ26" i="46206"/>
  <c r="AJ27" i="46206"/>
  <c r="AJ28" i="46206"/>
  <c r="AJ29" i="46206"/>
  <c r="AJ10" i="46206" s="1"/>
  <c r="AJ216" i="46206" s="1"/>
  <c r="AJ30" i="46206"/>
  <c r="AC15" i="46206"/>
  <c r="AC16" i="46206"/>
  <c r="AC17" i="46206"/>
  <c r="AC10" i="46206" s="1"/>
  <c r="AC216" i="46206" s="1"/>
  <c r="AC18" i="46206"/>
  <c r="AC19" i="46206"/>
  <c r="AC20" i="46206"/>
  <c r="AC21" i="46206"/>
  <c r="AC22" i="46206"/>
  <c r="AC23" i="46206"/>
  <c r="AC24" i="46206"/>
  <c r="AC25" i="46206"/>
  <c r="AC26" i="46206"/>
  <c r="AC27" i="46206"/>
  <c r="AC28" i="46206"/>
  <c r="AC29" i="46206"/>
  <c r="AC30" i="46206"/>
  <c r="AD165" i="46206"/>
  <c r="AE165" i="46206"/>
  <c r="AF165" i="46206"/>
  <c r="AG165" i="46206"/>
  <c r="AH165" i="46206"/>
  <c r="AD166" i="46206"/>
  <c r="AE166" i="46206"/>
  <c r="AF166" i="46206"/>
  <c r="AG166" i="46206"/>
  <c r="AH166" i="46206"/>
  <c r="AC166" i="46206"/>
  <c r="AC165" i="46206"/>
  <c r="AC135" i="46206"/>
  <c r="AD135" i="46206"/>
  <c r="AE135" i="46206"/>
  <c r="AF135" i="46206"/>
  <c r="AG135" i="46206"/>
  <c r="AH135" i="46206"/>
  <c r="AD134" i="46206"/>
  <c r="AE134" i="46206"/>
  <c r="AF134" i="46206"/>
  <c r="AG134" i="46206"/>
  <c r="AH134" i="46206"/>
  <c r="AC134" i="46206"/>
  <c r="AC101" i="46206"/>
  <c r="AD101" i="46206"/>
  <c r="AE101" i="46206"/>
  <c r="AF101" i="46206"/>
  <c r="AG101" i="46206"/>
  <c r="AH101" i="46206"/>
  <c r="AD100" i="46206"/>
  <c r="AE100" i="46206"/>
  <c r="AF100" i="46206"/>
  <c r="AG100" i="46206"/>
  <c r="AH100" i="46206"/>
  <c r="AC100" i="46206"/>
  <c r="AC66" i="46206"/>
  <c r="AD66" i="46206"/>
  <c r="AE66" i="46206"/>
  <c r="AF66" i="46206"/>
  <c r="AG66" i="46206"/>
  <c r="AH66" i="46206"/>
  <c r="AD65" i="46206"/>
  <c r="AE65" i="46206"/>
  <c r="AF65" i="46206"/>
  <c r="AG65" i="46206"/>
  <c r="AH65" i="46206"/>
  <c r="AC65" i="46206"/>
  <c r="AC45" i="46206"/>
  <c r="AD45" i="46206"/>
  <c r="AE45" i="46206"/>
  <c r="AF45" i="46206"/>
  <c r="AG45" i="46206"/>
  <c r="AH45" i="46206"/>
  <c r="AI45" i="46206"/>
  <c r="AI46" i="46206"/>
  <c r="AI47" i="46206"/>
  <c r="AI48" i="46206"/>
  <c r="AI49" i="46206"/>
  <c r="AI50" i="46206"/>
  <c r="AI51" i="46206"/>
  <c r="AI52" i="46206"/>
  <c r="AD44" i="46206"/>
  <c r="AE44" i="46206"/>
  <c r="AF44" i="46206"/>
  <c r="AG44" i="46206"/>
  <c r="AH44" i="46206"/>
  <c r="AI44" i="46206"/>
  <c r="AC44" i="46206"/>
  <c r="AC13" i="46206"/>
  <c r="AD13" i="46206"/>
  <c r="AE13" i="46206"/>
  <c r="AF13" i="46206"/>
  <c r="AG13" i="46206"/>
  <c r="AH13" i="46206"/>
  <c r="AC14" i="46206"/>
  <c r="AD14" i="46206"/>
  <c r="AE14" i="46206"/>
  <c r="AF14" i="46206"/>
  <c r="AG14" i="46206"/>
  <c r="AH14" i="46206"/>
  <c r="AD12" i="46206"/>
  <c r="AE12" i="46206"/>
  <c r="AF12" i="46206"/>
  <c r="AG12" i="46206"/>
  <c r="AH12" i="46206"/>
  <c r="AC12" i="46206"/>
  <c r="P166" i="46206"/>
  <c r="Q166" i="46206"/>
  <c r="R166" i="46206"/>
  <c r="S166" i="46206"/>
  <c r="T166" i="46206"/>
  <c r="U166" i="46206"/>
  <c r="V166" i="46206"/>
  <c r="W166" i="46206"/>
  <c r="X166" i="46206"/>
  <c r="Y166" i="46206"/>
  <c r="P167" i="46206"/>
  <c r="Q167" i="46206"/>
  <c r="R167" i="46206"/>
  <c r="S167" i="46206"/>
  <c r="T167" i="46206"/>
  <c r="U167" i="46206"/>
  <c r="V167" i="46206"/>
  <c r="W167" i="46206"/>
  <c r="X167" i="46206"/>
  <c r="Y167" i="46206"/>
  <c r="P168" i="46206"/>
  <c r="Q168" i="46206"/>
  <c r="R168" i="46206"/>
  <c r="S168" i="46206"/>
  <c r="T168" i="46206"/>
  <c r="U168" i="46206"/>
  <c r="V168" i="46206"/>
  <c r="W168" i="46206"/>
  <c r="X168" i="46206"/>
  <c r="Y168" i="46206"/>
  <c r="P169" i="46206"/>
  <c r="Q169" i="46206"/>
  <c r="R169" i="46206"/>
  <c r="S169" i="46206"/>
  <c r="T169" i="46206"/>
  <c r="U169" i="46206"/>
  <c r="V169" i="46206"/>
  <c r="W169" i="46206"/>
  <c r="X169" i="46206"/>
  <c r="Y169" i="46206"/>
  <c r="P170" i="46206"/>
  <c r="Q170" i="46206"/>
  <c r="R170" i="46206"/>
  <c r="S170" i="46206"/>
  <c r="T170" i="46206"/>
  <c r="U170" i="46206"/>
  <c r="V170" i="46206"/>
  <c r="W170" i="46206"/>
  <c r="X170" i="46206"/>
  <c r="Y170" i="46206"/>
  <c r="P171" i="46206"/>
  <c r="Q171" i="46206"/>
  <c r="R171" i="46206"/>
  <c r="S171" i="46206"/>
  <c r="T171" i="46206"/>
  <c r="U171" i="46206"/>
  <c r="V171" i="46206"/>
  <c r="W171" i="46206"/>
  <c r="X171" i="46206"/>
  <c r="Y171" i="46206"/>
  <c r="P172" i="46206"/>
  <c r="Q172" i="46206"/>
  <c r="R172" i="46206"/>
  <c r="S172" i="46206"/>
  <c r="T172" i="46206"/>
  <c r="U172" i="46206"/>
  <c r="V172" i="46206"/>
  <c r="W172" i="46206"/>
  <c r="X172" i="46206"/>
  <c r="Y172" i="46206"/>
  <c r="P173" i="46206"/>
  <c r="Q173" i="46206"/>
  <c r="R173" i="46206"/>
  <c r="S173" i="46206"/>
  <c r="T173" i="46206"/>
  <c r="U173" i="46206"/>
  <c r="V173" i="46206"/>
  <c r="W173" i="46206"/>
  <c r="X173" i="46206"/>
  <c r="Y173" i="46206"/>
  <c r="P174" i="46206"/>
  <c r="Q174" i="46206"/>
  <c r="R174" i="46206"/>
  <c r="S174" i="46206"/>
  <c r="T174" i="46206"/>
  <c r="U174" i="46206"/>
  <c r="V174" i="46206"/>
  <c r="W174" i="46206"/>
  <c r="X174" i="46206"/>
  <c r="Y174" i="46206"/>
  <c r="P175" i="46206"/>
  <c r="Q175" i="46206"/>
  <c r="R175" i="46206"/>
  <c r="S175" i="46206"/>
  <c r="T175" i="46206"/>
  <c r="U175" i="46206"/>
  <c r="V175" i="46206"/>
  <c r="W175" i="46206"/>
  <c r="X175" i="46206"/>
  <c r="Y175" i="46206"/>
  <c r="P176" i="46206"/>
  <c r="Q176" i="46206"/>
  <c r="R176" i="46206"/>
  <c r="S176" i="46206"/>
  <c r="T176" i="46206"/>
  <c r="U176" i="46206"/>
  <c r="V176" i="46206"/>
  <c r="W176" i="46206"/>
  <c r="X176" i="46206"/>
  <c r="Y176" i="46206"/>
  <c r="P177" i="46206"/>
  <c r="Q177" i="46206"/>
  <c r="R177" i="46206"/>
  <c r="S177" i="46206"/>
  <c r="T177" i="46206"/>
  <c r="U177" i="46206"/>
  <c r="V177" i="46206"/>
  <c r="W177" i="46206"/>
  <c r="X177" i="46206"/>
  <c r="Y177" i="46206"/>
  <c r="P178" i="46206"/>
  <c r="Q178" i="46206"/>
  <c r="R178" i="46206"/>
  <c r="S178" i="46206"/>
  <c r="T178" i="46206"/>
  <c r="U178" i="46206"/>
  <c r="V178" i="46206"/>
  <c r="W178" i="46206"/>
  <c r="X178" i="46206"/>
  <c r="Y178" i="46206"/>
  <c r="P179" i="46206"/>
  <c r="Q179" i="46206"/>
  <c r="R179" i="46206"/>
  <c r="S179" i="46206"/>
  <c r="T179" i="46206"/>
  <c r="U179" i="46206"/>
  <c r="V179" i="46206"/>
  <c r="W179" i="46206"/>
  <c r="X179" i="46206"/>
  <c r="Y179" i="46206"/>
  <c r="P180" i="46206"/>
  <c r="Q180" i="46206"/>
  <c r="R180" i="46206"/>
  <c r="S180" i="46206"/>
  <c r="T180" i="46206"/>
  <c r="U180" i="46206"/>
  <c r="V180" i="46206"/>
  <c r="W180" i="46206"/>
  <c r="X180" i="46206"/>
  <c r="Y180" i="46206"/>
  <c r="P181" i="46206"/>
  <c r="Q181" i="46206"/>
  <c r="R181" i="46206"/>
  <c r="S181" i="46206"/>
  <c r="T181" i="46206"/>
  <c r="U181" i="46206"/>
  <c r="V181" i="46206"/>
  <c r="W181" i="46206"/>
  <c r="X181" i="46206"/>
  <c r="Y181" i="46206"/>
  <c r="P182" i="46206"/>
  <c r="Q182" i="46206"/>
  <c r="R182" i="46206"/>
  <c r="S182" i="46206"/>
  <c r="T182" i="46206"/>
  <c r="U182" i="46206"/>
  <c r="V182" i="46206"/>
  <c r="W182" i="46206"/>
  <c r="X182" i="46206"/>
  <c r="Y182" i="46206"/>
  <c r="P183" i="46206"/>
  <c r="Q183" i="46206"/>
  <c r="R183" i="46206"/>
  <c r="S183" i="46206"/>
  <c r="T183" i="46206"/>
  <c r="U183" i="46206"/>
  <c r="V183" i="46206"/>
  <c r="W183" i="46206"/>
  <c r="X183" i="46206"/>
  <c r="Y183" i="46206"/>
  <c r="P184" i="46206"/>
  <c r="Q184" i="46206"/>
  <c r="R184" i="46206"/>
  <c r="S184" i="46206"/>
  <c r="T184" i="46206"/>
  <c r="U184" i="46206"/>
  <c r="V184" i="46206"/>
  <c r="W184" i="46206"/>
  <c r="X184" i="46206"/>
  <c r="Y184" i="46206"/>
  <c r="P185" i="46206"/>
  <c r="Q185" i="46206"/>
  <c r="R185" i="46206"/>
  <c r="S185" i="46206"/>
  <c r="T185" i="46206"/>
  <c r="U185" i="46206"/>
  <c r="V185" i="46206"/>
  <c r="W185" i="46206"/>
  <c r="X185" i="46206"/>
  <c r="Y185" i="46206"/>
  <c r="Q165" i="46206"/>
  <c r="R165" i="46206"/>
  <c r="S165" i="46206"/>
  <c r="T165" i="46206"/>
  <c r="U165" i="46206"/>
  <c r="V165" i="46206"/>
  <c r="W165" i="46206"/>
  <c r="X165" i="46206"/>
  <c r="Y165" i="46206"/>
  <c r="P135" i="46206"/>
  <c r="Q135" i="46206"/>
  <c r="R135" i="46206"/>
  <c r="S135" i="46206"/>
  <c r="T135" i="46206"/>
  <c r="U135" i="46206"/>
  <c r="V135" i="46206"/>
  <c r="W135" i="46206"/>
  <c r="X135" i="46206"/>
  <c r="Y135" i="46206"/>
  <c r="P136" i="46206"/>
  <c r="Q136" i="46206"/>
  <c r="R136" i="46206"/>
  <c r="S136" i="46206"/>
  <c r="T136" i="46206"/>
  <c r="U136" i="46206"/>
  <c r="V136" i="46206"/>
  <c r="W136" i="46206"/>
  <c r="X136" i="46206"/>
  <c r="Y136" i="46206"/>
  <c r="P137" i="46206"/>
  <c r="Q137" i="46206"/>
  <c r="R137" i="46206"/>
  <c r="S137" i="46206"/>
  <c r="T137" i="46206"/>
  <c r="U137" i="46206"/>
  <c r="V137" i="46206"/>
  <c r="W137" i="46206"/>
  <c r="X137" i="46206"/>
  <c r="Y137" i="46206"/>
  <c r="P138" i="46206"/>
  <c r="Q138" i="46206"/>
  <c r="R138" i="46206"/>
  <c r="S138" i="46206"/>
  <c r="T138" i="46206"/>
  <c r="U138" i="46206"/>
  <c r="V138" i="46206"/>
  <c r="W138" i="46206"/>
  <c r="X138" i="46206"/>
  <c r="Y138" i="46206"/>
  <c r="P139" i="46206"/>
  <c r="Q139" i="46206"/>
  <c r="R139" i="46206"/>
  <c r="S139" i="46206"/>
  <c r="T139" i="46206"/>
  <c r="U139" i="46206"/>
  <c r="V139" i="46206"/>
  <c r="W139" i="46206"/>
  <c r="X139" i="46206"/>
  <c r="Y139" i="46206"/>
  <c r="P140" i="46206"/>
  <c r="Q140" i="46206"/>
  <c r="R140" i="46206"/>
  <c r="S140" i="46206"/>
  <c r="T140" i="46206"/>
  <c r="U140" i="46206"/>
  <c r="V140" i="46206"/>
  <c r="W140" i="46206"/>
  <c r="X140" i="46206"/>
  <c r="Y140" i="46206"/>
  <c r="P141" i="46206"/>
  <c r="Q141" i="46206"/>
  <c r="R141" i="46206"/>
  <c r="S141" i="46206"/>
  <c r="T141" i="46206"/>
  <c r="U141" i="46206"/>
  <c r="V141" i="46206"/>
  <c r="W141" i="46206"/>
  <c r="X141" i="46206"/>
  <c r="Y141" i="46206"/>
  <c r="P142" i="46206"/>
  <c r="Q142" i="46206"/>
  <c r="R142" i="46206"/>
  <c r="S142" i="46206"/>
  <c r="T142" i="46206"/>
  <c r="U142" i="46206"/>
  <c r="V142" i="46206"/>
  <c r="W142" i="46206"/>
  <c r="X142" i="46206"/>
  <c r="Y142" i="46206"/>
  <c r="P143" i="46206"/>
  <c r="Q143" i="46206"/>
  <c r="R143" i="46206"/>
  <c r="S143" i="46206"/>
  <c r="T143" i="46206"/>
  <c r="U143" i="46206"/>
  <c r="V143" i="46206"/>
  <c r="W143" i="46206"/>
  <c r="X143" i="46206"/>
  <c r="Y143" i="46206"/>
  <c r="P144" i="46206"/>
  <c r="Q144" i="46206"/>
  <c r="R144" i="46206"/>
  <c r="S144" i="46206"/>
  <c r="T144" i="46206"/>
  <c r="U144" i="46206"/>
  <c r="V144" i="46206"/>
  <c r="W144" i="46206"/>
  <c r="X144" i="46206"/>
  <c r="Y144" i="46206"/>
  <c r="P145" i="46206"/>
  <c r="Q145" i="46206"/>
  <c r="R145" i="46206"/>
  <c r="S145" i="46206"/>
  <c r="T145" i="46206"/>
  <c r="U145" i="46206"/>
  <c r="V145" i="46206"/>
  <c r="W145" i="46206"/>
  <c r="X145" i="46206"/>
  <c r="Y145" i="46206"/>
  <c r="P146" i="46206"/>
  <c r="Q146" i="46206"/>
  <c r="R146" i="46206"/>
  <c r="S146" i="46206"/>
  <c r="T146" i="46206"/>
  <c r="U146" i="46206"/>
  <c r="V146" i="46206"/>
  <c r="W146" i="46206"/>
  <c r="X146" i="46206"/>
  <c r="Y146" i="46206"/>
  <c r="P147" i="46206"/>
  <c r="Q147" i="46206"/>
  <c r="R147" i="46206"/>
  <c r="S147" i="46206"/>
  <c r="T147" i="46206"/>
  <c r="U147" i="46206"/>
  <c r="V147" i="46206"/>
  <c r="W147" i="46206"/>
  <c r="X147" i="46206"/>
  <c r="Y147" i="46206"/>
  <c r="P148" i="46206"/>
  <c r="Q148" i="46206"/>
  <c r="R148" i="46206"/>
  <c r="S148" i="46206"/>
  <c r="T148" i="46206"/>
  <c r="U148" i="46206"/>
  <c r="V148" i="46206"/>
  <c r="W148" i="46206"/>
  <c r="X148" i="46206"/>
  <c r="Y148" i="46206"/>
  <c r="P149" i="46206"/>
  <c r="Q149" i="46206"/>
  <c r="R149" i="46206"/>
  <c r="S149" i="46206"/>
  <c r="T149" i="46206"/>
  <c r="U149" i="46206"/>
  <c r="V149" i="46206"/>
  <c r="W149" i="46206"/>
  <c r="X149" i="46206"/>
  <c r="Y149" i="46206"/>
  <c r="P150" i="46206"/>
  <c r="Q150" i="46206"/>
  <c r="R150" i="46206"/>
  <c r="S150" i="46206"/>
  <c r="T150" i="46206"/>
  <c r="U150" i="46206"/>
  <c r="V150" i="46206"/>
  <c r="W150" i="46206"/>
  <c r="X150" i="46206"/>
  <c r="Y150" i="46206"/>
  <c r="P151" i="46206"/>
  <c r="Q151" i="46206"/>
  <c r="R151" i="46206"/>
  <c r="S151" i="46206"/>
  <c r="T151" i="46206"/>
  <c r="U151" i="46206"/>
  <c r="V151" i="46206"/>
  <c r="W151" i="46206"/>
  <c r="X151" i="46206"/>
  <c r="Y151" i="46206"/>
  <c r="P101" i="46206"/>
  <c r="Q101" i="46206"/>
  <c r="R101" i="46206"/>
  <c r="S101" i="46206"/>
  <c r="T101" i="46206"/>
  <c r="U101" i="46206"/>
  <c r="V101" i="46206"/>
  <c r="W101" i="46206"/>
  <c r="X101" i="46206"/>
  <c r="Y101" i="46206"/>
  <c r="P102" i="46206"/>
  <c r="Q102" i="46206"/>
  <c r="R102" i="46206"/>
  <c r="S102" i="46206"/>
  <c r="T102" i="46206"/>
  <c r="U102" i="46206"/>
  <c r="V102" i="46206"/>
  <c r="W102" i="46206"/>
  <c r="X102" i="46206"/>
  <c r="Y102" i="46206"/>
  <c r="P103" i="46206"/>
  <c r="Q103" i="46206"/>
  <c r="R103" i="46206"/>
  <c r="S103" i="46206"/>
  <c r="T103" i="46206"/>
  <c r="U103" i="46206"/>
  <c r="V103" i="46206"/>
  <c r="W103" i="46206"/>
  <c r="X103" i="46206"/>
  <c r="Y103" i="46206"/>
  <c r="P104" i="46206"/>
  <c r="Q104" i="46206"/>
  <c r="R104" i="46206"/>
  <c r="S104" i="46206"/>
  <c r="T104" i="46206"/>
  <c r="U104" i="46206"/>
  <c r="V104" i="46206"/>
  <c r="W104" i="46206"/>
  <c r="X104" i="46206"/>
  <c r="Y104" i="46206"/>
  <c r="P105" i="46206"/>
  <c r="Q105" i="46206"/>
  <c r="R105" i="46206"/>
  <c r="S105" i="46206"/>
  <c r="T105" i="46206"/>
  <c r="U105" i="46206"/>
  <c r="V105" i="46206"/>
  <c r="W105" i="46206"/>
  <c r="X105" i="46206"/>
  <c r="Y105" i="46206"/>
  <c r="P106" i="46206"/>
  <c r="Q106" i="46206"/>
  <c r="R106" i="46206"/>
  <c r="S106" i="46206"/>
  <c r="T106" i="46206"/>
  <c r="U106" i="46206"/>
  <c r="V106" i="46206"/>
  <c r="W106" i="46206"/>
  <c r="X106" i="46206"/>
  <c r="Y106" i="46206"/>
  <c r="P107" i="46206"/>
  <c r="Q107" i="46206"/>
  <c r="R107" i="46206"/>
  <c r="S107" i="46206"/>
  <c r="T107" i="46206"/>
  <c r="U107" i="46206"/>
  <c r="V107" i="46206"/>
  <c r="W107" i="46206"/>
  <c r="X107" i="46206"/>
  <c r="Y107" i="46206"/>
  <c r="P108" i="46206"/>
  <c r="Q108" i="46206"/>
  <c r="R108" i="46206"/>
  <c r="S108" i="46206"/>
  <c r="T108" i="46206"/>
  <c r="U108" i="46206"/>
  <c r="V108" i="46206"/>
  <c r="W108" i="46206"/>
  <c r="X108" i="46206"/>
  <c r="Y108" i="46206"/>
  <c r="P109" i="46206"/>
  <c r="Q109" i="46206"/>
  <c r="R109" i="46206"/>
  <c r="S109" i="46206"/>
  <c r="T109" i="46206"/>
  <c r="U109" i="46206"/>
  <c r="V109" i="46206"/>
  <c r="W109" i="46206"/>
  <c r="X109" i="46206"/>
  <c r="Y109" i="46206"/>
  <c r="P110" i="46206"/>
  <c r="Q110" i="46206"/>
  <c r="R110" i="46206"/>
  <c r="S110" i="46206"/>
  <c r="T110" i="46206"/>
  <c r="U110" i="46206"/>
  <c r="V110" i="46206"/>
  <c r="W110" i="46206"/>
  <c r="X110" i="46206"/>
  <c r="Y110" i="46206"/>
  <c r="P111" i="46206"/>
  <c r="Q111" i="46206"/>
  <c r="R111" i="46206"/>
  <c r="S111" i="46206"/>
  <c r="T111" i="46206"/>
  <c r="U111" i="46206"/>
  <c r="V111" i="46206"/>
  <c r="W111" i="46206"/>
  <c r="X111" i="46206"/>
  <c r="Y111" i="46206"/>
  <c r="P112" i="46206"/>
  <c r="Q112" i="46206"/>
  <c r="R112" i="46206"/>
  <c r="S112" i="46206"/>
  <c r="T112" i="46206"/>
  <c r="U112" i="46206"/>
  <c r="V112" i="46206"/>
  <c r="W112" i="46206"/>
  <c r="X112" i="46206"/>
  <c r="Y112" i="46206"/>
  <c r="P113" i="46206"/>
  <c r="Q113" i="46206"/>
  <c r="R113" i="46206"/>
  <c r="S113" i="46206"/>
  <c r="T113" i="46206"/>
  <c r="U113" i="46206"/>
  <c r="V113" i="46206"/>
  <c r="W113" i="46206"/>
  <c r="X113" i="46206"/>
  <c r="Y113" i="46206"/>
  <c r="P114" i="46206"/>
  <c r="Q114" i="46206"/>
  <c r="R114" i="46206"/>
  <c r="S114" i="46206"/>
  <c r="T114" i="46206"/>
  <c r="U114" i="46206"/>
  <c r="V114" i="46206"/>
  <c r="W114" i="46206"/>
  <c r="X114" i="46206"/>
  <c r="Y114" i="46206"/>
  <c r="P115" i="46206"/>
  <c r="Q115" i="46206"/>
  <c r="R115" i="46206"/>
  <c r="S115" i="46206"/>
  <c r="T115" i="46206"/>
  <c r="U115" i="46206"/>
  <c r="V115" i="46206"/>
  <c r="W115" i="46206"/>
  <c r="X115" i="46206"/>
  <c r="Y115" i="46206"/>
  <c r="P116" i="46206"/>
  <c r="Q116" i="46206"/>
  <c r="R116" i="46206"/>
  <c r="S116" i="46206"/>
  <c r="T116" i="46206"/>
  <c r="U116" i="46206"/>
  <c r="V116" i="46206"/>
  <c r="W116" i="46206"/>
  <c r="X116" i="46206"/>
  <c r="Y116" i="46206"/>
  <c r="P117" i="46206"/>
  <c r="Q117" i="46206"/>
  <c r="R117" i="46206"/>
  <c r="S117" i="46206"/>
  <c r="T117" i="46206"/>
  <c r="U117" i="46206"/>
  <c r="V117" i="46206"/>
  <c r="W117" i="46206"/>
  <c r="X117" i="46206"/>
  <c r="Y117" i="46206"/>
  <c r="P118" i="46206"/>
  <c r="Q118" i="46206"/>
  <c r="R118" i="46206"/>
  <c r="S118" i="46206"/>
  <c r="T118" i="46206"/>
  <c r="U118" i="46206"/>
  <c r="V118" i="46206"/>
  <c r="W118" i="46206"/>
  <c r="X118" i="46206"/>
  <c r="Y118" i="46206"/>
  <c r="P119" i="46206"/>
  <c r="Q119" i="46206"/>
  <c r="R119" i="46206"/>
  <c r="S119" i="46206"/>
  <c r="T119" i="46206"/>
  <c r="U119" i="46206"/>
  <c r="V119" i="46206"/>
  <c r="W119" i="46206"/>
  <c r="X119" i="46206"/>
  <c r="Y119" i="46206"/>
  <c r="P120" i="46206"/>
  <c r="Q120" i="46206"/>
  <c r="R120" i="46206"/>
  <c r="S120" i="46206"/>
  <c r="T120" i="46206"/>
  <c r="U120" i="46206"/>
  <c r="V120" i="46206"/>
  <c r="W120" i="46206"/>
  <c r="X120" i="46206"/>
  <c r="Y120" i="46206"/>
  <c r="P66" i="46206"/>
  <c r="Q66" i="46206"/>
  <c r="R66" i="46206"/>
  <c r="S66" i="46206"/>
  <c r="T66" i="46206"/>
  <c r="U66" i="46206"/>
  <c r="V66" i="46206"/>
  <c r="W66" i="46206"/>
  <c r="X66" i="46206"/>
  <c r="Y66" i="46206"/>
  <c r="P67" i="46206"/>
  <c r="Q67" i="46206"/>
  <c r="R67" i="46206"/>
  <c r="S67" i="46206"/>
  <c r="T67" i="46206"/>
  <c r="U67" i="46206"/>
  <c r="V67" i="46206"/>
  <c r="W67" i="46206"/>
  <c r="X67" i="46206"/>
  <c r="Y67" i="46206"/>
  <c r="P68" i="46206"/>
  <c r="Q68" i="46206"/>
  <c r="R68" i="46206"/>
  <c r="S68" i="46206"/>
  <c r="T68" i="46206"/>
  <c r="U68" i="46206"/>
  <c r="V68" i="46206"/>
  <c r="W68" i="46206"/>
  <c r="X68" i="46206"/>
  <c r="Y68" i="46206"/>
  <c r="P69" i="46206"/>
  <c r="Q69" i="46206"/>
  <c r="R69" i="46206"/>
  <c r="S69" i="46206"/>
  <c r="T69" i="46206"/>
  <c r="U69" i="46206"/>
  <c r="V69" i="46206"/>
  <c r="W69" i="46206"/>
  <c r="X69" i="46206"/>
  <c r="Y69" i="46206"/>
  <c r="P70" i="46206"/>
  <c r="Q70" i="46206"/>
  <c r="R70" i="46206"/>
  <c r="S70" i="46206"/>
  <c r="T70" i="46206"/>
  <c r="U70" i="46206"/>
  <c r="V70" i="46206"/>
  <c r="W70" i="46206"/>
  <c r="X70" i="46206"/>
  <c r="Y70" i="46206"/>
  <c r="P71" i="46206"/>
  <c r="Q71" i="46206"/>
  <c r="R71" i="46206"/>
  <c r="S71" i="46206"/>
  <c r="T71" i="46206"/>
  <c r="U71" i="46206"/>
  <c r="V71" i="46206"/>
  <c r="W71" i="46206"/>
  <c r="X71" i="46206"/>
  <c r="Y71" i="46206"/>
  <c r="P72" i="46206"/>
  <c r="Q72" i="46206"/>
  <c r="R72" i="46206"/>
  <c r="S72" i="46206"/>
  <c r="T72" i="46206"/>
  <c r="U72" i="46206"/>
  <c r="V72" i="46206"/>
  <c r="W72" i="46206"/>
  <c r="X72" i="46206"/>
  <c r="Y72" i="46206"/>
  <c r="P73" i="46206"/>
  <c r="Q73" i="46206"/>
  <c r="R73" i="46206"/>
  <c r="S73" i="46206"/>
  <c r="T73" i="46206"/>
  <c r="U73" i="46206"/>
  <c r="V73" i="46206"/>
  <c r="W73" i="46206"/>
  <c r="X73" i="46206"/>
  <c r="Y73" i="46206"/>
  <c r="P74" i="46206"/>
  <c r="Q74" i="46206"/>
  <c r="R74" i="46206"/>
  <c r="S74" i="46206"/>
  <c r="T74" i="46206"/>
  <c r="U74" i="46206"/>
  <c r="V74" i="46206"/>
  <c r="W74" i="46206"/>
  <c r="X74" i="46206"/>
  <c r="Y74" i="46206"/>
  <c r="P75" i="46206"/>
  <c r="Q75" i="46206"/>
  <c r="R75" i="46206"/>
  <c r="S75" i="46206"/>
  <c r="T75" i="46206"/>
  <c r="U75" i="46206"/>
  <c r="V75" i="46206"/>
  <c r="W75" i="46206"/>
  <c r="X75" i="46206"/>
  <c r="Y75" i="46206"/>
  <c r="P76" i="46206"/>
  <c r="Q76" i="46206"/>
  <c r="R76" i="46206"/>
  <c r="S76" i="46206"/>
  <c r="T76" i="46206"/>
  <c r="U76" i="46206"/>
  <c r="V76" i="46206"/>
  <c r="W76" i="46206"/>
  <c r="X76" i="46206"/>
  <c r="Y76" i="46206"/>
  <c r="P77" i="46206"/>
  <c r="Q77" i="46206"/>
  <c r="R77" i="46206"/>
  <c r="S77" i="46206"/>
  <c r="T77" i="46206"/>
  <c r="U77" i="46206"/>
  <c r="V77" i="46206"/>
  <c r="W77" i="46206"/>
  <c r="X77" i="46206"/>
  <c r="Y77" i="46206"/>
  <c r="P78" i="46206"/>
  <c r="Q78" i="46206"/>
  <c r="R78" i="46206"/>
  <c r="S78" i="46206"/>
  <c r="T78" i="46206"/>
  <c r="U78" i="46206"/>
  <c r="V78" i="46206"/>
  <c r="W78" i="46206"/>
  <c r="X78" i="46206"/>
  <c r="Y78" i="46206"/>
  <c r="P79" i="46206"/>
  <c r="Q79" i="46206"/>
  <c r="R79" i="46206"/>
  <c r="S79" i="46206"/>
  <c r="T79" i="46206"/>
  <c r="U79" i="46206"/>
  <c r="V79" i="46206"/>
  <c r="W79" i="46206"/>
  <c r="X79" i="46206"/>
  <c r="Y79" i="46206"/>
  <c r="P80" i="46206"/>
  <c r="Q80" i="46206"/>
  <c r="R80" i="46206"/>
  <c r="S80" i="46206"/>
  <c r="T80" i="46206"/>
  <c r="U80" i="46206"/>
  <c r="V80" i="46206"/>
  <c r="W80" i="46206"/>
  <c r="X80" i="46206"/>
  <c r="Y80" i="46206"/>
  <c r="P81" i="46206"/>
  <c r="Q81" i="46206"/>
  <c r="R81" i="46206"/>
  <c r="S81" i="46206"/>
  <c r="T81" i="46206"/>
  <c r="U81" i="46206"/>
  <c r="V81" i="46206"/>
  <c r="W81" i="46206"/>
  <c r="X81" i="46206"/>
  <c r="Y81" i="46206"/>
  <c r="P82" i="46206"/>
  <c r="Q82" i="46206"/>
  <c r="R82" i="46206"/>
  <c r="S82" i="46206"/>
  <c r="T82" i="46206"/>
  <c r="U82" i="46206"/>
  <c r="V82" i="46206"/>
  <c r="W82" i="46206"/>
  <c r="X82" i="46206"/>
  <c r="Y82" i="46206"/>
  <c r="P83" i="46206"/>
  <c r="Q83" i="46206"/>
  <c r="R83" i="46206"/>
  <c r="S83" i="46206"/>
  <c r="T83" i="46206"/>
  <c r="U83" i="46206"/>
  <c r="V83" i="46206"/>
  <c r="W83" i="46206"/>
  <c r="X83" i="46206"/>
  <c r="Y83" i="46206"/>
  <c r="P84" i="46206"/>
  <c r="Q84" i="46206"/>
  <c r="R84" i="46206"/>
  <c r="S84" i="46206"/>
  <c r="T84" i="46206"/>
  <c r="U84" i="46206"/>
  <c r="V84" i="46206"/>
  <c r="W84" i="46206"/>
  <c r="X84" i="46206"/>
  <c r="Y84" i="46206"/>
  <c r="P85" i="46206"/>
  <c r="Q85" i="46206"/>
  <c r="R85" i="46206"/>
  <c r="S85" i="46206"/>
  <c r="T85" i="46206"/>
  <c r="U85" i="46206"/>
  <c r="V85" i="46206"/>
  <c r="W85" i="46206"/>
  <c r="X85" i="46206"/>
  <c r="Y85" i="46206"/>
  <c r="P86" i="46206"/>
  <c r="Q86" i="46206"/>
  <c r="R86" i="46206"/>
  <c r="S86" i="46206"/>
  <c r="T86" i="46206"/>
  <c r="U86" i="46206"/>
  <c r="V86" i="46206"/>
  <c r="W86" i="46206"/>
  <c r="X86" i="46206"/>
  <c r="Y86" i="46206"/>
  <c r="P87" i="46206"/>
  <c r="Q87" i="46206"/>
  <c r="R87" i="46206"/>
  <c r="S87" i="46206"/>
  <c r="T87" i="46206"/>
  <c r="U87" i="46206"/>
  <c r="V87" i="46206"/>
  <c r="W87" i="46206"/>
  <c r="X87" i="46206"/>
  <c r="Y87" i="46206"/>
  <c r="C135" i="46206"/>
  <c r="D135" i="46206"/>
  <c r="E135" i="46206"/>
  <c r="F135" i="46206"/>
  <c r="G135" i="46206"/>
  <c r="H135" i="46206"/>
  <c r="I135" i="46206"/>
  <c r="J135" i="46206"/>
  <c r="K135" i="46206"/>
  <c r="L135" i="46206"/>
  <c r="C136" i="46206"/>
  <c r="D136" i="46206"/>
  <c r="E136" i="46206"/>
  <c r="F136" i="46206"/>
  <c r="G136" i="46206"/>
  <c r="H136" i="46206"/>
  <c r="I136" i="46206"/>
  <c r="J136" i="46206"/>
  <c r="K136" i="46206"/>
  <c r="L136" i="46206"/>
  <c r="C137" i="46206"/>
  <c r="D137" i="46206"/>
  <c r="E137" i="46206"/>
  <c r="F137" i="46206"/>
  <c r="G137" i="46206"/>
  <c r="H137" i="46206"/>
  <c r="I137" i="46206"/>
  <c r="J137" i="46206"/>
  <c r="K137" i="46206"/>
  <c r="L137" i="46206"/>
  <c r="C138" i="46206"/>
  <c r="D138" i="46206"/>
  <c r="E138" i="46206"/>
  <c r="F138" i="46206"/>
  <c r="G138" i="46206"/>
  <c r="H138" i="46206"/>
  <c r="I138" i="46206"/>
  <c r="J138" i="46206"/>
  <c r="K138" i="46206"/>
  <c r="L138" i="46206"/>
  <c r="C139" i="46206"/>
  <c r="D139" i="46206"/>
  <c r="E139" i="46206"/>
  <c r="F139" i="46206"/>
  <c r="G139" i="46206"/>
  <c r="H139" i="46206"/>
  <c r="I139" i="46206"/>
  <c r="J139" i="46206"/>
  <c r="K139" i="46206"/>
  <c r="L139" i="46206"/>
  <c r="C140" i="46206"/>
  <c r="D140" i="46206"/>
  <c r="E140" i="46206"/>
  <c r="F140" i="46206"/>
  <c r="G140" i="46206"/>
  <c r="H140" i="46206"/>
  <c r="I140" i="46206"/>
  <c r="J140" i="46206"/>
  <c r="K140" i="46206"/>
  <c r="L140" i="46206"/>
  <c r="C141" i="46206"/>
  <c r="D141" i="46206"/>
  <c r="E141" i="46206"/>
  <c r="F141" i="46206"/>
  <c r="G141" i="46206"/>
  <c r="H141" i="46206"/>
  <c r="I141" i="46206"/>
  <c r="J141" i="46206"/>
  <c r="K141" i="46206"/>
  <c r="L141" i="46206"/>
  <c r="C142" i="46206"/>
  <c r="D142" i="46206"/>
  <c r="E142" i="46206"/>
  <c r="F142" i="46206"/>
  <c r="G142" i="46206"/>
  <c r="H142" i="46206"/>
  <c r="I142" i="46206"/>
  <c r="J142" i="46206"/>
  <c r="K142" i="46206"/>
  <c r="L142" i="46206"/>
  <c r="C143" i="46206"/>
  <c r="D143" i="46206"/>
  <c r="E143" i="46206"/>
  <c r="F143" i="46206"/>
  <c r="G143" i="46206"/>
  <c r="H143" i="46206"/>
  <c r="I143" i="46206"/>
  <c r="J143" i="46206"/>
  <c r="K143" i="46206"/>
  <c r="L143" i="46206"/>
  <c r="C144" i="46206"/>
  <c r="D144" i="46206"/>
  <c r="E144" i="46206"/>
  <c r="F144" i="46206"/>
  <c r="G144" i="46206"/>
  <c r="H144" i="46206"/>
  <c r="I144" i="46206"/>
  <c r="J144" i="46206"/>
  <c r="K144" i="46206"/>
  <c r="L144" i="46206"/>
  <c r="C145" i="46206"/>
  <c r="D145" i="46206"/>
  <c r="E145" i="46206"/>
  <c r="F145" i="46206"/>
  <c r="G145" i="46206"/>
  <c r="H145" i="46206"/>
  <c r="I145" i="46206"/>
  <c r="J145" i="46206"/>
  <c r="K145" i="46206"/>
  <c r="L145" i="46206"/>
  <c r="C146" i="46206"/>
  <c r="D146" i="46206"/>
  <c r="E146" i="46206"/>
  <c r="F146" i="46206"/>
  <c r="G146" i="46206"/>
  <c r="H146" i="46206"/>
  <c r="I146" i="46206"/>
  <c r="J146" i="46206"/>
  <c r="K146" i="46206"/>
  <c r="L146" i="46206"/>
  <c r="C147" i="46206"/>
  <c r="D147" i="46206"/>
  <c r="E147" i="46206"/>
  <c r="F147" i="46206"/>
  <c r="G147" i="46206"/>
  <c r="H147" i="46206"/>
  <c r="I147" i="46206"/>
  <c r="J147" i="46206"/>
  <c r="K147" i="46206"/>
  <c r="L147" i="46206"/>
  <c r="C148" i="46206"/>
  <c r="D148" i="46206"/>
  <c r="E148" i="46206"/>
  <c r="F148" i="46206"/>
  <c r="G148" i="46206"/>
  <c r="H148" i="46206"/>
  <c r="I148" i="46206"/>
  <c r="J148" i="46206"/>
  <c r="K148" i="46206"/>
  <c r="L148" i="46206"/>
  <c r="C149" i="46206"/>
  <c r="D149" i="46206"/>
  <c r="E149" i="46206"/>
  <c r="F149" i="46206"/>
  <c r="G149" i="46206"/>
  <c r="H149" i="46206"/>
  <c r="I149" i="46206"/>
  <c r="J149" i="46206"/>
  <c r="K149" i="46206"/>
  <c r="L149" i="46206"/>
  <c r="C150" i="46206"/>
  <c r="D150" i="46206"/>
  <c r="E150" i="46206"/>
  <c r="F150" i="46206"/>
  <c r="G150" i="46206"/>
  <c r="H150" i="46206"/>
  <c r="I150" i="46206"/>
  <c r="J150" i="46206"/>
  <c r="K150" i="46206"/>
  <c r="L150" i="46206"/>
  <c r="C151" i="46206"/>
  <c r="D151" i="46206"/>
  <c r="E151" i="46206"/>
  <c r="F151" i="46206"/>
  <c r="G151" i="46206"/>
  <c r="H151" i="46206"/>
  <c r="I151" i="46206"/>
  <c r="J151" i="46206"/>
  <c r="K151" i="46206"/>
  <c r="L151" i="46206"/>
  <c r="C101" i="46206"/>
  <c r="D101" i="46206"/>
  <c r="E101" i="46206"/>
  <c r="F101" i="46206"/>
  <c r="G101" i="46206"/>
  <c r="H101" i="46206"/>
  <c r="I101" i="46206"/>
  <c r="J101" i="46206"/>
  <c r="K101" i="46206"/>
  <c r="L101" i="46206"/>
  <c r="C102" i="46206"/>
  <c r="D102" i="46206"/>
  <c r="E102" i="46206"/>
  <c r="F102" i="46206"/>
  <c r="G102" i="46206"/>
  <c r="H102" i="46206"/>
  <c r="I102" i="46206"/>
  <c r="J102" i="46206"/>
  <c r="K102" i="46206"/>
  <c r="L102" i="46206"/>
  <c r="C103" i="46206"/>
  <c r="D103" i="46206"/>
  <c r="E103" i="46206"/>
  <c r="F103" i="46206"/>
  <c r="G103" i="46206"/>
  <c r="H103" i="46206"/>
  <c r="I103" i="46206"/>
  <c r="J103" i="46206"/>
  <c r="K103" i="46206"/>
  <c r="L103" i="46206"/>
  <c r="C104" i="46206"/>
  <c r="D104" i="46206"/>
  <c r="E104" i="46206"/>
  <c r="F104" i="46206"/>
  <c r="G104" i="46206"/>
  <c r="H104" i="46206"/>
  <c r="I104" i="46206"/>
  <c r="J104" i="46206"/>
  <c r="K104" i="46206"/>
  <c r="L104" i="46206"/>
  <c r="C105" i="46206"/>
  <c r="D105" i="46206"/>
  <c r="E105" i="46206"/>
  <c r="F105" i="46206"/>
  <c r="G105" i="46206"/>
  <c r="H105" i="46206"/>
  <c r="I105" i="46206"/>
  <c r="J105" i="46206"/>
  <c r="K105" i="46206"/>
  <c r="L105" i="46206"/>
  <c r="C106" i="46206"/>
  <c r="D106" i="46206"/>
  <c r="E106" i="46206"/>
  <c r="F106" i="46206"/>
  <c r="G106" i="46206"/>
  <c r="H106" i="46206"/>
  <c r="I106" i="46206"/>
  <c r="J106" i="46206"/>
  <c r="K106" i="46206"/>
  <c r="L106" i="46206"/>
  <c r="C107" i="46206"/>
  <c r="D107" i="46206"/>
  <c r="E107" i="46206"/>
  <c r="F107" i="46206"/>
  <c r="G107" i="46206"/>
  <c r="H107" i="46206"/>
  <c r="I107" i="46206"/>
  <c r="J107" i="46206"/>
  <c r="K107" i="46206"/>
  <c r="L107" i="46206"/>
  <c r="C108" i="46206"/>
  <c r="D108" i="46206"/>
  <c r="E108" i="46206"/>
  <c r="F108" i="46206"/>
  <c r="G108" i="46206"/>
  <c r="H108" i="46206"/>
  <c r="I108" i="46206"/>
  <c r="J108" i="46206"/>
  <c r="K108" i="46206"/>
  <c r="L108" i="46206"/>
  <c r="C109" i="46206"/>
  <c r="D109" i="46206"/>
  <c r="E109" i="46206"/>
  <c r="F109" i="46206"/>
  <c r="G109" i="46206"/>
  <c r="H109" i="46206"/>
  <c r="I109" i="46206"/>
  <c r="J109" i="46206"/>
  <c r="K109" i="46206"/>
  <c r="L109" i="46206"/>
  <c r="C110" i="46206"/>
  <c r="D110" i="46206"/>
  <c r="E110" i="46206"/>
  <c r="F110" i="46206"/>
  <c r="G110" i="46206"/>
  <c r="H110" i="46206"/>
  <c r="I110" i="46206"/>
  <c r="J110" i="46206"/>
  <c r="K110" i="46206"/>
  <c r="L110" i="46206"/>
  <c r="C111" i="46206"/>
  <c r="D111" i="46206"/>
  <c r="E111" i="46206"/>
  <c r="F111" i="46206"/>
  <c r="G111" i="46206"/>
  <c r="H111" i="46206"/>
  <c r="I111" i="46206"/>
  <c r="J111" i="46206"/>
  <c r="K111" i="46206"/>
  <c r="L111" i="46206"/>
  <c r="C112" i="46206"/>
  <c r="D112" i="46206"/>
  <c r="E112" i="46206"/>
  <c r="F112" i="46206"/>
  <c r="G112" i="46206"/>
  <c r="H112" i="46206"/>
  <c r="I112" i="46206"/>
  <c r="J112" i="46206"/>
  <c r="K112" i="46206"/>
  <c r="L112" i="46206"/>
  <c r="C113" i="46206"/>
  <c r="D113" i="46206"/>
  <c r="E113" i="46206"/>
  <c r="F113" i="46206"/>
  <c r="G113" i="46206"/>
  <c r="H113" i="46206"/>
  <c r="I113" i="46206"/>
  <c r="J113" i="46206"/>
  <c r="K113" i="46206"/>
  <c r="L113" i="46206"/>
  <c r="C114" i="46206"/>
  <c r="D114" i="46206"/>
  <c r="E114" i="46206"/>
  <c r="F114" i="46206"/>
  <c r="G114" i="46206"/>
  <c r="H114" i="46206"/>
  <c r="I114" i="46206"/>
  <c r="J114" i="46206"/>
  <c r="K114" i="46206"/>
  <c r="L114" i="46206"/>
  <c r="C115" i="46206"/>
  <c r="D115" i="46206"/>
  <c r="E115" i="46206"/>
  <c r="F115" i="46206"/>
  <c r="G115" i="46206"/>
  <c r="H115" i="46206"/>
  <c r="I115" i="46206"/>
  <c r="J115" i="46206"/>
  <c r="K115" i="46206"/>
  <c r="L115" i="46206"/>
  <c r="C116" i="46206"/>
  <c r="D116" i="46206"/>
  <c r="E116" i="46206"/>
  <c r="F116" i="46206"/>
  <c r="G116" i="46206"/>
  <c r="H116" i="46206"/>
  <c r="I116" i="46206"/>
  <c r="J116" i="46206"/>
  <c r="K116" i="46206"/>
  <c r="L116" i="46206"/>
  <c r="C117" i="46206"/>
  <c r="D117" i="46206"/>
  <c r="E117" i="46206"/>
  <c r="F117" i="46206"/>
  <c r="G117" i="46206"/>
  <c r="H117" i="46206"/>
  <c r="I117" i="46206"/>
  <c r="J117" i="46206"/>
  <c r="K117" i="46206"/>
  <c r="L117" i="46206"/>
  <c r="C118" i="46206"/>
  <c r="D118" i="46206"/>
  <c r="E118" i="46206"/>
  <c r="F118" i="46206"/>
  <c r="G118" i="46206"/>
  <c r="H118" i="46206"/>
  <c r="I118" i="46206"/>
  <c r="J118" i="46206"/>
  <c r="K118" i="46206"/>
  <c r="L118" i="46206"/>
  <c r="C119" i="46206"/>
  <c r="D119" i="46206"/>
  <c r="E119" i="46206"/>
  <c r="F119" i="46206"/>
  <c r="G119" i="46206"/>
  <c r="H119" i="46206"/>
  <c r="I119" i="46206"/>
  <c r="J119" i="46206"/>
  <c r="K119" i="46206"/>
  <c r="L119" i="46206"/>
  <c r="C120" i="46206"/>
  <c r="D120" i="46206"/>
  <c r="E120" i="46206"/>
  <c r="F120" i="46206"/>
  <c r="G120" i="46206"/>
  <c r="H120" i="46206"/>
  <c r="I120" i="46206"/>
  <c r="J120" i="46206"/>
  <c r="K120" i="46206"/>
  <c r="L120" i="46206"/>
  <c r="D100" i="46206"/>
  <c r="E100" i="46206"/>
  <c r="F100" i="46206"/>
  <c r="G100" i="46206"/>
  <c r="H100" i="46206"/>
  <c r="I100" i="46206"/>
  <c r="J100" i="46206"/>
  <c r="K100" i="46206"/>
  <c r="L100" i="46206"/>
  <c r="C66" i="46206"/>
  <c r="D66" i="46206"/>
  <c r="E66" i="46206"/>
  <c r="F66" i="46206"/>
  <c r="G66" i="46206"/>
  <c r="H66" i="46206"/>
  <c r="I66" i="46206"/>
  <c r="J66" i="46206"/>
  <c r="K66" i="46206"/>
  <c r="L66" i="46206"/>
  <c r="C67" i="46206"/>
  <c r="D67" i="46206"/>
  <c r="E67" i="46206"/>
  <c r="F67" i="46206"/>
  <c r="G67" i="46206"/>
  <c r="H67" i="46206"/>
  <c r="I67" i="46206"/>
  <c r="J67" i="46206"/>
  <c r="K67" i="46206"/>
  <c r="L67" i="46206"/>
  <c r="C68" i="46206"/>
  <c r="D68" i="46206"/>
  <c r="E68" i="46206"/>
  <c r="F68" i="46206"/>
  <c r="G68" i="46206"/>
  <c r="H68" i="46206"/>
  <c r="I68" i="46206"/>
  <c r="J68" i="46206"/>
  <c r="K68" i="46206"/>
  <c r="L68" i="46206"/>
  <c r="C69" i="46206"/>
  <c r="D69" i="46206"/>
  <c r="E69" i="46206"/>
  <c r="F69" i="46206"/>
  <c r="G69" i="46206"/>
  <c r="H69" i="46206"/>
  <c r="I69" i="46206"/>
  <c r="J69" i="46206"/>
  <c r="K69" i="46206"/>
  <c r="L69" i="46206"/>
  <c r="C70" i="46206"/>
  <c r="D70" i="46206"/>
  <c r="E70" i="46206"/>
  <c r="F70" i="46206"/>
  <c r="G70" i="46206"/>
  <c r="H70" i="46206"/>
  <c r="I70" i="46206"/>
  <c r="J70" i="46206"/>
  <c r="K70" i="46206"/>
  <c r="L70" i="46206"/>
  <c r="C71" i="46206"/>
  <c r="D71" i="46206"/>
  <c r="E71" i="46206"/>
  <c r="F71" i="46206"/>
  <c r="G71" i="46206"/>
  <c r="H71" i="46206"/>
  <c r="I71" i="46206"/>
  <c r="J71" i="46206"/>
  <c r="K71" i="46206"/>
  <c r="L71" i="46206"/>
  <c r="C72" i="46206"/>
  <c r="D72" i="46206"/>
  <c r="E72" i="46206"/>
  <c r="F72" i="46206"/>
  <c r="G72" i="46206"/>
  <c r="H72" i="46206"/>
  <c r="I72" i="46206"/>
  <c r="J72" i="46206"/>
  <c r="K72" i="46206"/>
  <c r="L72" i="46206"/>
  <c r="C73" i="46206"/>
  <c r="D73" i="46206"/>
  <c r="E73" i="46206"/>
  <c r="F73" i="46206"/>
  <c r="G73" i="46206"/>
  <c r="H73" i="46206"/>
  <c r="I73" i="46206"/>
  <c r="J73" i="46206"/>
  <c r="K73" i="46206"/>
  <c r="L73" i="46206"/>
  <c r="C74" i="46206"/>
  <c r="D74" i="46206"/>
  <c r="E74" i="46206"/>
  <c r="F74" i="46206"/>
  <c r="G74" i="46206"/>
  <c r="H74" i="46206"/>
  <c r="I74" i="46206"/>
  <c r="J74" i="46206"/>
  <c r="K74" i="46206"/>
  <c r="L74" i="46206"/>
  <c r="C75" i="46206"/>
  <c r="D75" i="46206"/>
  <c r="E75" i="46206"/>
  <c r="F75" i="46206"/>
  <c r="G75" i="46206"/>
  <c r="H75" i="46206"/>
  <c r="I75" i="46206"/>
  <c r="J75" i="46206"/>
  <c r="K75" i="46206"/>
  <c r="L75" i="46206"/>
  <c r="C76" i="46206"/>
  <c r="D76" i="46206"/>
  <c r="E76" i="46206"/>
  <c r="F76" i="46206"/>
  <c r="G76" i="46206"/>
  <c r="H76" i="46206"/>
  <c r="I76" i="46206"/>
  <c r="J76" i="46206"/>
  <c r="K76" i="46206"/>
  <c r="L76" i="46206"/>
  <c r="C77" i="46206"/>
  <c r="D77" i="46206"/>
  <c r="E77" i="46206"/>
  <c r="F77" i="46206"/>
  <c r="G77" i="46206"/>
  <c r="H77" i="46206"/>
  <c r="I77" i="46206"/>
  <c r="J77" i="46206"/>
  <c r="K77" i="46206"/>
  <c r="L77" i="46206"/>
  <c r="C78" i="46206"/>
  <c r="D78" i="46206"/>
  <c r="E78" i="46206"/>
  <c r="F78" i="46206"/>
  <c r="G78" i="46206"/>
  <c r="H78" i="46206"/>
  <c r="I78" i="46206"/>
  <c r="J78" i="46206"/>
  <c r="K78" i="46206"/>
  <c r="L78" i="46206"/>
  <c r="C79" i="46206"/>
  <c r="D79" i="46206"/>
  <c r="E79" i="46206"/>
  <c r="F79" i="46206"/>
  <c r="G79" i="46206"/>
  <c r="H79" i="46206"/>
  <c r="I79" i="46206"/>
  <c r="J79" i="46206"/>
  <c r="K79" i="46206"/>
  <c r="L79" i="46206"/>
  <c r="C80" i="46206"/>
  <c r="D80" i="46206"/>
  <c r="E80" i="46206"/>
  <c r="F80" i="46206"/>
  <c r="G80" i="46206"/>
  <c r="H80" i="46206"/>
  <c r="I80" i="46206"/>
  <c r="J80" i="46206"/>
  <c r="K80" i="46206"/>
  <c r="L80" i="46206"/>
  <c r="C81" i="46206"/>
  <c r="D81" i="46206"/>
  <c r="E81" i="46206"/>
  <c r="F81" i="46206"/>
  <c r="G81" i="46206"/>
  <c r="H81" i="46206"/>
  <c r="I81" i="46206"/>
  <c r="J81" i="46206"/>
  <c r="K81" i="46206"/>
  <c r="L81" i="46206"/>
  <c r="C82" i="46206"/>
  <c r="D82" i="46206"/>
  <c r="E82" i="46206"/>
  <c r="F82" i="46206"/>
  <c r="G82" i="46206"/>
  <c r="H82" i="46206"/>
  <c r="I82" i="46206"/>
  <c r="J82" i="46206"/>
  <c r="K82" i="46206"/>
  <c r="L82" i="46206"/>
  <c r="C83" i="46206"/>
  <c r="D83" i="46206"/>
  <c r="E83" i="46206"/>
  <c r="F83" i="46206"/>
  <c r="G83" i="46206"/>
  <c r="H83" i="46206"/>
  <c r="I83" i="46206"/>
  <c r="J83" i="46206"/>
  <c r="K83" i="46206"/>
  <c r="L83" i="46206"/>
  <c r="C84" i="46206"/>
  <c r="D84" i="46206"/>
  <c r="E84" i="46206"/>
  <c r="F84" i="46206"/>
  <c r="G84" i="46206"/>
  <c r="H84" i="46206"/>
  <c r="I84" i="46206"/>
  <c r="J84" i="46206"/>
  <c r="K84" i="46206"/>
  <c r="L84" i="46206"/>
  <c r="C85" i="46206"/>
  <c r="D85" i="46206"/>
  <c r="E85" i="46206"/>
  <c r="F85" i="46206"/>
  <c r="G85" i="46206"/>
  <c r="H85" i="46206"/>
  <c r="I85" i="46206"/>
  <c r="J85" i="46206"/>
  <c r="K85" i="46206"/>
  <c r="L85" i="46206"/>
  <c r="C86" i="46206"/>
  <c r="D86" i="46206"/>
  <c r="E86" i="46206"/>
  <c r="F86" i="46206"/>
  <c r="G86" i="46206"/>
  <c r="H86" i="46206"/>
  <c r="I86" i="46206"/>
  <c r="J86" i="46206"/>
  <c r="K86" i="46206"/>
  <c r="L86" i="46206"/>
  <c r="C87" i="46206"/>
  <c r="D87" i="46206"/>
  <c r="E87" i="46206"/>
  <c r="F87" i="46206"/>
  <c r="G87" i="46206"/>
  <c r="H87" i="46206"/>
  <c r="I87" i="46206"/>
  <c r="J87" i="46206"/>
  <c r="K87" i="46206"/>
  <c r="L87" i="46206"/>
  <c r="D65" i="46206"/>
  <c r="E65" i="46206"/>
  <c r="F65" i="46206"/>
  <c r="G65" i="46206"/>
  <c r="H65" i="46206"/>
  <c r="I65" i="46206"/>
  <c r="J65" i="46206"/>
  <c r="K65" i="46206"/>
  <c r="L65" i="46206"/>
  <c r="C65" i="46206"/>
  <c r="K10" i="46206"/>
  <c r="K216" i="46206" s="1"/>
  <c r="X12" i="46206"/>
  <c r="X10" i="46206" s="1"/>
  <c r="X216" i="46206" s="1"/>
  <c r="X13" i="46206"/>
  <c r="X14" i="46206"/>
  <c r="X15" i="46206"/>
  <c r="X16" i="46206"/>
  <c r="X17" i="46206"/>
  <c r="X18" i="46206"/>
  <c r="X19" i="46206"/>
  <c r="X20" i="46206"/>
  <c r="X21" i="46206"/>
  <c r="X22" i="46206"/>
  <c r="X23" i="46206"/>
  <c r="X24" i="46206"/>
  <c r="X25" i="46206"/>
  <c r="X26" i="46206"/>
  <c r="X27" i="46206"/>
  <c r="X28" i="46206"/>
  <c r="X29" i="46206"/>
  <c r="X30" i="46206"/>
  <c r="K42" i="46206"/>
  <c r="K217" i="46206"/>
  <c r="X44" i="46206"/>
  <c r="X42" i="46206" s="1"/>
  <c r="X217" i="46206" s="1"/>
  <c r="X45" i="46206"/>
  <c r="X46" i="46206"/>
  <c r="X47" i="46206"/>
  <c r="X48" i="46206"/>
  <c r="X49" i="46206"/>
  <c r="X50" i="46206"/>
  <c r="X51" i="46206"/>
  <c r="X52" i="46206"/>
  <c r="K63" i="46206"/>
  <c r="K218" i="46206" s="1"/>
  <c r="X65" i="46206"/>
  <c r="X63" i="46206"/>
  <c r="X218" i="46206" s="1"/>
  <c r="X100" i="46206"/>
  <c r="X98" i="46206"/>
  <c r="X219" i="46206" s="1"/>
  <c r="K98" i="46206"/>
  <c r="K219" i="46206" s="1"/>
  <c r="X134" i="46206"/>
  <c r="X132" i="46206"/>
  <c r="X220" i="46206" s="1"/>
  <c r="K134" i="46206"/>
  <c r="K132" i="46206" s="1"/>
  <c r="K220" i="46206" s="1"/>
  <c r="X163" i="46206"/>
  <c r="X221" i="46206" s="1"/>
  <c r="K165" i="46206"/>
  <c r="K163" i="46206" s="1"/>
  <c r="K221" i="46206" s="1"/>
  <c r="K166" i="46206"/>
  <c r="K167" i="46206"/>
  <c r="K168" i="46206"/>
  <c r="K169" i="46206"/>
  <c r="K170" i="46206"/>
  <c r="K171" i="46206"/>
  <c r="K172" i="46206"/>
  <c r="K173" i="46206"/>
  <c r="K174" i="46206"/>
  <c r="K175" i="46206"/>
  <c r="K176" i="46206"/>
  <c r="K193" i="46206" s="1"/>
  <c r="K177" i="46206"/>
  <c r="K178" i="46206"/>
  <c r="K179" i="46206"/>
  <c r="K180" i="46206"/>
  <c r="K181" i="46206"/>
  <c r="K182" i="46206"/>
  <c r="K183" i="46206"/>
  <c r="K184" i="46206"/>
  <c r="K185" i="46206"/>
  <c r="K191" i="46206"/>
  <c r="X201" i="46206"/>
  <c r="J49" i="184"/>
  <c r="J47" i="184" s="1"/>
  <c r="W49" i="184"/>
  <c r="J50" i="184"/>
  <c r="W50" i="184"/>
  <c r="J51" i="184"/>
  <c r="W51" i="184"/>
  <c r="J52" i="184"/>
  <c r="W52" i="184"/>
  <c r="J53" i="184"/>
  <c r="W53" i="184"/>
  <c r="J54" i="184"/>
  <c r="W54" i="184"/>
  <c r="W47" i="184"/>
  <c r="J29" i="184"/>
  <c r="W29" i="184"/>
  <c r="AE99" i="16"/>
  <c r="Z120" i="46206"/>
  <c r="AA120" i="46206"/>
  <c r="M120" i="46206"/>
  <c r="N120" i="46206"/>
  <c r="M86" i="46206"/>
  <c r="N86" i="46206"/>
  <c r="M87" i="46206"/>
  <c r="N87" i="46206"/>
  <c r="Z86" i="46206"/>
  <c r="AA86" i="46206"/>
  <c r="Z87" i="46206"/>
  <c r="AA87" i="46206"/>
  <c r="Z151" i="46206"/>
  <c r="AA151" i="46206"/>
  <c r="N151" i="46206"/>
  <c r="M151" i="46206"/>
  <c r="P129" i="169"/>
  <c r="O35" i="20" s="1"/>
  <c r="O53" i="20" s="1"/>
  <c r="P134" i="169"/>
  <c r="O16" i="20"/>
  <c r="O134" i="169"/>
  <c r="N16" i="20"/>
  <c r="N53" i="20" s="1"/>
  <c r="N129" i="169"/>
  <c r="M35" i="20" s="1"/>
  <c r="N134" i="169"/>
  <c r="M16" i="20" s="1"/>
  <c r="M134" i="169"/>
  <c r="L16" i="20" s="1"/>
  <c r="L53" i="20" s="1"/>
  <c r="L129" i="169"/>
  <c r="K35" i="20" s="1"/>
  <c r="L134" i="169"/>
  <c r="K16" i="20"/>
  <c r="K134" i="169"/>
  <c r="J16" i="20"/>
  <c r="J53" i="20" s="1"/>
  <c r="J129" i="169"/>
  <c r="I35" i="20" s="1"/>
  <c r="J134" i="169"/>
  <c r="I16" i="20" s="1"/>
  <c r="I134" i="169"/>
  <c r="H16" i="20" s="1"/>
  <c r="H53" i="20" s="1"/>
  <c r="H129" i="169"/>
  <c r="G35" i="20"/>
  <c r="G53" i="20" s="1"/>
  <c r="H134" i="169"/>
  <c r="G16" i="20" s="1"/>
  <c r="G134" i="169"/>
  <c r="F16" i="20" s="1"/>
  <c r="F53" i="20" s="1"/>
  <c r="F129" i="169"/>
  <c r="E35" i="20"/>
  <c r="F134" i="169"/>
  <c r="E16" i="20" s="1"/>
  <c r="E134" i="169"/>
  <c r="D16" i="20"/>
  <c r="D53" i="20" s="1"/>
  <c r="C134" i="169"/>
  <c r="B16" i="20" s="1"/>
  <c r="B53" i="20" s="1"/>
  <c r="D129" i="169"/>
  <c r="C35" i="20" s="1"/>
  <c r="C53" i="20" s="1"/>
  <c r="D134" i="169"/>
  <c r="C16" i="20" s="1"/>
  <c r="B50" i="184"/>
  <c r="L50" i="184" s="1"/>
  <c r="D50" i="184"/>
  <c r="F50" i="184"/>
  <c r="H50" i="184"/>
  <c r="D42" i="16"/>
  <c r="C32" i="184"/>
  <c r="C13" i="184"/>
  <c r="F42" i="16"/>
  <c r="E32" i="184"/>
  <c r="E50" i="184" s="1"/>
  <c r="E13" i="184"/>
  <c r="H42" i="16"/>
  <c r="G32" i="184" s="1"/>
  <c r="G50" i="184" s="1"/>
  <c r="G13" i="184"/>
  <c r="J42" i="16"/>
  <c r="I32" i="184"/>
  <c r="I50" i="184" s="1"/>
  <c r="I13" i="184"/>
  <c r="L42" i="16"/>
  <c r="K32" i="184" s="1"/>
  <c r="K50" i="184" s="1"/>
  <c r="K13" i="184"/>
  <c r="B49" i="184"/>
  <c r="D49" i="184"/>
  <c r="F49" i="184"/>
  <c r="H49" i="184"/>
  <c r="D10" i="16"/>
  <c r="C31" i="184" s="1"/>
  <c r="C12" i="184"/>
  <c r="F10" i="16"/>
  <c r="E31" i="184"/>
  <c r="E12" i="184"/>
  <c r="H10" i="16"/>
  <c r="G31" i="184" s="1"/>
  <c r="G12" i="184"/>
  <c r="J10" i="16"/>
  <c r="I31" i="184"/>
  <c r="I12" i="184"/>
  <c r="L10" i="16"/>
  <c r="K31" i="184" s="1"/>
  <c r="K12" i="184"/>
  <c r="B51" i="184"/>
  <c r="D51" i="184"/>
  <c r="F51" i="184"/>
  <c r="H51" i="184"/>
  <c r="B53" i="184"/>
  <c r="D53" i="184"/>
  <c r="D47" i="184" s="1"/>
  <c r="F53" i="184"/>
  <c r="H53" i="184"/>
  <c r="B54" i="184"/>
  <c r="D54" i="184"/>
  <c r="F54" i="184"/>
  <c r="H54" i="184"/>
  <c r="C33" i="184"/>
  <c r="C51" i="184" s="1"/>
  <c r="C14" i="184"/>
  <c r="C10" i="184" s="1"/>
  <c r="E33" i="184"/>
  <c r="E51" i="184" s="1"/>
  <c r="E14" i="184"/>
  <c r="G33" i="184"/>
  <c r="G51" i="184" s="1"/>
  <c r="G14" i="184"/>
  <c r="I33" i="184"/>
  <c r="I51" i="184" s="1"/>
  <c r="I14" i="184"/>
  <c r="K33" i="184"/>
  <c r="K51" i="184" s="1"/>
  <c r="K14" i="184"/>
  <c r="D133" i="16"/>
  <c r="C35" i="184" s="1"/>
  <c r="C16" i="184"/>
  <c r="F133" i="16"/>
  <c r="E35" i="184" s="1"/>
  <c r="E53" i="184" s="1"/>
  <c r="E16" i="184"/>
  <c r="H133" i="16"/>
  <c r="G35" i="184" s="1"/>
  <c r="G16" i="184"/>
  <c r="J133" i="16"/>
  <c r="I35" i="184" s="1"/>
  <c r="I53" i="184" s="1"/>
  <c r="I16" i="184"/>
  <c r="L133" i="16"/>
  <c r="K35" i="184" s="1"/>
  <c r="K16" i="184"/>
  <c r="D165" i="16"/>
  <c r="C36" i="184" s="1"/>
  <c r="C54" i="184" s="1"/>
  <c r="C17" i="184"/>
  <c r="F165" i="16"/>
  <c r="E36" i="184" s="1"/>
  <c r="E54" i="184" s="1"/>
  <c r="E17" i="184"/>
  <c r="E10" i="184" s="1"/>
  <c r="H165" i="16"/>
  <c r="G36" i="184" s="1"/>
  <c r="G54" i="184" s="1"/>
  <c r="G17" i="184"/>
  <c r="J165" i="16"/>
  <c r="I36" i="184" s="1"/>
  <c r="I54" i="184" s="1"/>
  <c r="I17" i="184"/>
  <c r="L165" i="16"/>
  <c r="K36" i="184"/>
  <c r="K17" i="184"/>
  <c r="B52" i="184"/>
  <c r="D99" i="16"/>
  <c r="C34" i="184" s="1"/>
  <c r="C15" i="184"/>
  <c r="D52" i="184"/>
  <c r="F99" i="16"/>
  <c r="E34" i="184"/>
  <c r="E52" i="184" s="1"/>
  <c r="E15" i="184"/>
  <c r="F52" i="184"/>
  <c r="F47" i="184" s="1"/>
  <c r="H99" i="16"/>
  <c r="G34" i="184"/>
  <c r="G15" i="184"/>
  <c r="H52" i="184"/>
  <c r="J99" i="16"/>
  <c r="I34" i="184" s="1"/>
  <c r="I15" i="184"/>
  <c r="L99" i="16"/>
  <c r="K34" i="184" s="1"/>
  <c r="K52" i="184" s="1"/>
  <c r="K15" i="184"/>
  <c r="K10" i="184" s="1"/>
  <c r="B10" i="184"/>
  <c r="D10" i="184"/>
  <c r="F10" i="184"/>
  <c r="G10" i="184"/>
  <c r="H10" i="184"/>
  <c r="I10" i="184"/>
  <c r="J10" i="184"/>
  <c r="M12" i="184"/>
  <c r="M13" i="184"/>
  <c r="M14" i="184"/>
  <c r="M15" i="184"/>
  <c r="M16" i="184"/>
  <c r="O10" i="184"/>
  <c r="P12" i="184"/>
  <c r="P13" i="184"/>
  <c r="P14" i="184"/>
  <c r="P15" i="184"/>
  <c r="P10" i="184" s="1"/>
  <c r="P16" i="184"/>
  <c r="P17" i="184"/>
  <c r="Q10" i="184"/>
  <c r="R12" i="184"/>
  <c r="R13" i="184"/>
  <c r="R14" i="184"/>
  <c r="Z14" i="184" s="1"/>
  <c r="R15" i="184"/>
  <c r="R16" i="184"/>
  <c r="R17" i="184"/>
  <c r="S10" i="184"/>
  <c r="T12" i="184"/>
  <c r="T13" i="184"/>
  <c r="T14" i="184"/>
  <c r="T51" i="184" s="1"/>
  <c r="T15" i="184"/>
  <c r="T16" i="184"/>
  <c r="T17" i="184"/>
  <c r="U10" i="184"/>
  <c r="V12" i="184"/>
  <c r="V13" i="184"/>
  <c r="V14" i="184"/>
  <c r="V15" i="184"/>
  <c r="V16" i="184"/>
  <c r="V17" i="184"/>
  <c r="W10" i="184"/>
  <c r="X12" i="184"/>
  <c r="X13" i="184"/>
  <c r="X14" i="184"/>
  <c r="X51" i="184" s="1"/>
  <c r="X15" i="184"/>
  <c r="X52" i="184" s="1"/>
  <c r="X16" i="184"/>
  <c r="X17" i="184"/>
  <c r="Y10" i="184"/>
  <c r="Z12" i="184"/>
  <c r="Z13" i="184"/>
  <c r="Z16" i="184"/>
  <c r="Z17" i="184"/>
  <c r="AB12" i="184"/>
  <c r="AB13" i="184"/>
  <c r="AB14" i="184"/>
  <c r="AB15" i="184"/>
  <c r="AB16" i="184"/>
  <c r="AB10" i="184" s="1"/>
  <c r="AB17" i="184"/>
  <c r="AC12" i="184"/>
  <c r="AC13" i="184"/>
  <c r="AC14" i="184"/>
  <c r="AC15" i="184"/>
  <c r="AC16" i="184"/>
  <c r="AC17" i="184"/>
  <c r="AD12" i="184"/>
  <c r="AD13" i="184"/>
  <c r="AD14" i="184"/>
  <c r="AD15" i="184"/>
  <c r="AD16" i="184"/>
  <c r="AD17" i="184"/>
  <c r="AD10" i="184"/>
  <c r="AE12" i="184"/>
  <c r="AE10" i="184" s="1"/>
  <c r="AE13" i="184"/>
  <c r="AE14" i="184"/>
  <c r="AE15" i="184"/>
  <c r="AE16" i="184"/>
  <c r="AE17" i="184"/>
  <c r="AF12" i="184"/>
  <c r="AF10" i="184" s="1"/>
  <c r="AF13" i="184"/>
  <c r="AF50" i="184" s="1"/>
  <c r="AF14" i="184"/>
  <c r="AF51" i="184" s="1"/>
  <c r="AF15" i="184"/>
  <c r="AF16" i="184"/>
  <c r="AF17" i="184"/>
  <c r="AG10" i="184"/>
  <c r="AH12" i="184"/>
  <c r="AH10" i="184" s="1"/>
  <c r="AH13" i="184"/>
  <c r="AH14" i="184"/>
  <c r="AH15" i="184"/>
  <c r="AH16" i="184"/>
  <c r="AH17" i="184"/>
  <c r="AI12" i="184"/>
  <c r="AI13" i="184"/>
  <c r="AI14" i="184"/>
  <c r="AI15" i="184"/>
  <c r="AI16" i="184"/>
  <c r="AI17" i="184"/>
  <c r="AJ10" i="184"/>
  <c r="AK10" i="184"/>
  <c r="AL10" i="184"/>
  <c r="AM10" i="184"/>
  <c r="AN10" i="184"/>
  <c r="AO12" i="184"/>
  <c r="AO13" i="184"/>
  <c r="AO14" i="184"/>
  <c r="AO15" i="184"/>
  <c r="AO16" i="184"/>
  <c r="AO17" i="184"/>
  <c r="AO54" i="184" s="1"/>
  <c r="AP12" i="184"/>
  <c r="AP13" i="184"/>
  <c r="AP14" i="184"/>
  <c r="AP15" i="184"/>
  <c r="AP16" i="184"/>
  <c r="AP17" i="184"/>
  <c r="AP10" i="184"/>
  <c r="AQ10" i="184"/>
  <c r="AR12" i="184"/>
  <c r="AR13" i="184"/>
  <c r="AR14" i="184"/>
  <c r="AR15" i="184"/>
  <c r="AR16" i="184"/>
  <c r="AR17" i="184"/>
  <c r="AR10" i="184"/>
  <c r="B29" i="184"/>
  <c r="D29" i="184"/>
  <c r="F29" i="184"/>
  <c r="H29" i="184"/>
  <c r="M33" i="184"/>
  <c r="O29" i="184"/>
  <c r="R10" i="16"/>
  <c r="P31" i="184"/>
  <c r="R42" i="16"/>
  <c r="P32" i="184" s="1"/>
  <c r="P33" i="184"/>
  <c r="R99" i="16"/>
  <c r="P34" i="184" s="1"/>
  <c r="P29" i="184" s="1"/>
  <c r="R133" i="16"/>
  <c r="P35" i="184"/>
  <c r="R165" i="16"/>
  <c r="P36" i="184" s="1"/>
  <c r="Q29" i="184"/>
  <c r="T10" i="16"/>
  <c r="R31" i="184"/>
  <c r="T42" i="16"/>
  <c r="R32" i="184"/>
  <c r="R50" i="184"/>
  <c r="R33" i="184"/>
  <c r="T99" i="16"/>
  <c r="R34" i="184" s="1"/>
  <c r="T133" i="16"/>
  <c r="R35" i="184"/>
  <c r="T165" i="16"/>
  <c r="R36" i="184"/>
  <c r="R54" i="184"/>
  <c r="S29" i="184"/>
  <c r="V10" i="16"/>
  <c r="T31" i="184" s="1"/>
  <c r="V42" i="16"/>
  <c r="T32" i="184"/>
  <c r="T50" i="184" s="1"/>
  <c r="T33" i="184"/>
  <c r="V99" i="16"/>
  <c r="T34" i="184"/>
  <c r="T29" i="184" s="1"/>
  <c r="V133" i="16"/>
  <c r="T35" i="184" s="1"/>
  <c r="T53" i="184" s="1"/>
  <c r="V165" i="16"/>
  <c r="T36" i="184" s="1"/>
  <c r="T54" i="184" s="1"/>
  <c r="U29" i="184"/>
  <c r="X10" i="16"/>
  <c r="V31" i="184" s="1"/>
  <c r="X42" i="16"/>
  <c r="V32" i="184"/>
  <c r="V50" i="184"/>
  <c r="V33" i="184"/>
  <c r="X99" i="16"/>
  <c r="V34" i="184"/>
  <c r="X133" i="16"/>
  <c r="V35" i="184" s="1"/>
  <c r="V53" i="184" s="1"/>
  <c r="X165" i="16"/>
  <c r="V36" i="184"/>
  <c r="V54" i="184"/>
  <c r="Z10" i="16"/>
  <c r="X31" i="184"/>
  <c r="Z42" i="16"/>
  <c r="X32" i="184" s="1"/>
  <c r="X33" i="184"/>
  <c r="Z99" i="16"/>
  <c r="X34" i="184"/>
  <c r="Z133" i="16"/>
  <c r="X35" i="184"/>
  <c r="X53" i="184"/>
  <c r="Z165" i="16"/>
  <c r="X36" i="184" s="1"/>
  <c r="X54" i="184" s="1"/>
  <c r="AE10" i="16"/>
  <c r="AB31" i="184"/>
  <c r="AE42" i="16"/>
  <c r="AB32" i="184" s="1"/>
  <c r="AB33" i="184"/>
  <c r="AB34" i="184"/>
  <c r="AE133" i="16"/>
  <c r="AB35" i="184" s="1"/>
  <c r="AB53" i="184" s="1"/>
  <c r="AE165" i="16"/>
  <c r="AB36" i="184" s="1"/>
  <c r="AB54" i="184" s="1"/>
  <c r="AF10" i="16"/>
  <c r="AC31" i="184"/>
  <c r="AF42" i="16"/>
  <c r="AC32" i="184" s="1"/>
  <c r="AC33" i="184"/>
  <c r="AF99" i="16"/>
  <c r="AC34" i="184"/>
  <c r="AC29" i="184" s="1"/>
  <c r="AF133" i="16"/>
  <c r="AC35" i="184" s="1"/>
  <c r="AC53" i="184" s="1"/>
  <c r="AF165" i="16"/>
  <c r="AC36" i="184" s="1"/>
  <c r="AC54" i="184" s="1"/>
  <c r="AG10" i="16"/>
  <c r="AD31" i="184"/>
  <c r="AD49" i="184" s="1"/>
  <c r="AG42" i="16"/>
  <c r="AD32" i="184" s="1"/>
  <c r="AD50" i="184" s="1"/>
  <c r="AD33" i="184"/>
  <c r="AG99" i="16"/>
  <c r="AD34" i="184" s="1"/>
  <c r="AG133" i="16"/>
  <c r="AD35" i="184"/>
  <c r="AD53" i="184" s="1"/>
  <c r="AD47" i="184" s="1"/>
  <c r="AG165" i="16"/>
  <c r="AD36" i="184" s="1"/>
  <c r="AD54" i="184" s="1"/>
  <c r="AH10" i="16"/>
  <c r="AE31" i="184" s="1"/>
  <c r="AE49" i="184" s="1"/>
  <c r="AH42" i="16"/>
  <c r="AE32" i="184"/>
  <c r="AE50" i="184" s="1"/>
  <c r="AE33" i="184"/>
  <c r="AH99" i="16"/>
  <c r="AE34" i="184" s="1"/>
  <c r="AH133" i="16"/>
  <c r="AE35" i="184"/>
  <c r="AE53" i="184" s="1"/>
  <c r="AH165" i="16"/>
  <c r="AE36" i="184"/>
  <c r="AE54" i="184" s="1"/>
  <c r="AI10" i="16"/>
  <c r="AF31" i="184" s="1"/>
  <c r="AF49" i="184" s="1"/>
  <c r="AF47" i="184" s="1"/>
  <c r="AI42" i="16"/>
  <c r="AF32" i="184"/>
  <c r="AF33" i="184"/>
  <c r="AI99" i="16"/>
  <c r="AF34" i="184"/>
  <c r="AI133" i="16"/>
  <c r="AF35" i="184" s="1"/>
  <c r="AF53" i="184" s="1"/>
  <c r="AI165" i="16"/>
  <c r="AF36" i="184"/>
  <c r="AF54" i="184" s="1"/>
  <c r="AK10" i="16"/>
  <c r="AH31" i="184"/>
  <c r="AH49" i="184" s="1"/>
  <c r="AH47" i="184" s="1"/>
  <c r="AK42" i="16"/>
  <c r="AH32" i="184" s="1"/>
  <c r="AH50" i="184" s="1"/>
  <c r="AH33" i="184"/>
  <c r="AH51" i="184" s="1"/>
  <c r="AK99" i="16"/>
  <c r="AH34" i="184"/>
  <c r="AK133" i="16"/>
  <c r="AH35" i="184"/>
  <c r="AH53" i="184" s="1"/>
  <c r="AK165" i="16"/>
  <c r="AH36" i="184" s="1"/>
  <c r="AH54" i="184" s="1"/>
  <c r="AL10" i="16"/>
  <c r="AI31" i="184"/>
  <c r="AL42" i="16"/>
  <c r="AI32" i="184"/>
  <c r="AI50" i="184"/>
  <c r="AI33" i="184"/>
  <c r="AL99" i="16"/>
  <c r="AI34" i="184" s="1"/>
  <c r="AI52" i="184" s="1"/>
  <c r="AL133" i="16"/>
  <c r="AI35" i="184"/>
  <c r="AL165" i="16"/>
  <c r="AI36" i="184"/>
  <c r="AJ29" i="184"/>
  <c r="AK29" i="184"/>
  <c r="AO10" i="16"/>
  <c r="AL31" i="184" s="1"/>
  <c r="AO42" i="16"/>
  <c r="AL32" i="184"/>
  <c r="AO50" i="184" s="1"/>
  <c r="AL33" i="184"/>
  <c r="AO99" i="16"/>
  <c r="AL34" i="184" s="1"/>
  <c r="AO133" i="16"/>
  <c r="AL35" i="184" s="1"/>
  <c r="AO53" i="184" s="1"/>
  <c r="AO165" i="16"/>
  <c r="AL36" i="184"/>
  <c r="AP10" i="16"/>
  <c r="AM31" i="184"/>
  <c r="AP42" i="16"/>
  <c r="AM32" i="184"/>
  <c r="AP50" i="184" s="1"/>
  <c r="AM33" i="184"/>
  <c r="AP99" i="16"/>
  <c r="AM34" i="184"/>
  <c r="AP132" i="16"/>
  <c r="AP133" i="16"/>
  <c r="AM35" i="184"/>
  <c r="AP53" i="184"/>
  <c r="AP165" i="16"/>
  <c r="AM36" i="184" s="1"/>
  <c r="AP54" i="184" s="1"/>
  <c r="AN29" i="184"/>
  <c r="AR10" i="16"/>
  <c r="AO31" i="184"/>
  <c r="AR42" i="16"/>
  <c r="AO32" i="184"/>
  <c r="AR50" i="184" s="1"/>
  <c r="AO33" i="184"/>
  <c r="AR99" i="16"/>
  <c r="AO34" i="184"/>
  <c r="AR133" i="16"/>
  <c r="AO35" i="184"/>
  <c r="AR53" i="184" s="1"/>
  <c r="AR165" i="16"/>
  <c r="AO36" i="184" s="1"/>
  <c r="B47" i="184"/>
  <c r="H47" i="184"/>
  <c r="L49" i="184"/>
  <c r="L47" i="184" s="1"/>
  <c r="L51" i="184"/>
  <c r="L52" i="184"/>
  <c r="L53" i="184"/>
  <c r="L54" i="184"/>
  <c r="O49" i="184"/>
  <c r="O50" i="184"/>
  <c r="O51" i="184"/>
  <c r="O52" i="184"/>
  <c r="Y52" i="184" s="1"/>
  <c r="O53" i="184"/>
  <c r="O54" i="184"/>
  <c r="P51" i="184"/>
  <c r="Q49" i="184"/>
  <c r="Q50" i="184"/>
  <c r="Q47" i="184"/>
  <c r="Q51" i="184"/>
  <c r="Q52" i="184"/>
  <c r="Q53" i="184"/>
  <c r="Q54" i="184"/>
  <c r="R53" i="184"/>
  <c r="S49" i="184"/>
  <c r="S50" i="184"/>
  <c r="S51" i="184"/>
  <c r="S52" i="184"/>
  <c r="S53" i="184"/>
  <c r="S54" i="184"/>
  <c r="U49" i="184"/>
  <c r="U47" i="184" s="1"/>
  <c r="U50" i="184"/>
  <c r="U51" i="184"/>
  <c r="U52" i="184"/>
  <c r="U53" i="184"/>
  <c r="U54" i="184"/>
  <c r="V51" i="184"/>
  <c r="V52" i="184"/>
  <c r="Y53" i="184"/>
  <c r="Y54" i="184"/>
  <c r="AB51" i="184"/>
  <c r="AB52" i="184"/>
  <c r="AC49" i="184"/>
  <c r="AC50" i="184"/>
  <c r="AC51" i="184"/>
  <c r="AD51" i="184"/>
  <c r="AE51" i="184"/>
  <c r="AG49" i="184"/>
  <c r="AG50" i="184"/>
  <c r="AG51" i="184"/>
  <c r="AG52" i="184"/>
  <c r="AG53" i="184"/>
  <c r="AG54" i="184"/>
  <c r="AH52" i="184"/>
  <c r="AI53" i="184"/>
  <c r="AI54" i="184"/>
  <c r="AJ49" i="184"/>
  <c r="AJ50" i="184"/>
  <c r="AJ51" i="184"/>
  <c r="AJ52" i="184"/>
  <c r="AJ53" i="184"/>
  <c r="AJ54" i="184"/>
  <c r="AJ47" i="184"/>
  <c r="AK47" i="184"/>
  <c r="AL47" i="184"/>
  <c r="AM47" i="184"/>
  <c r="AN49" i="184"/>
  <c r="AN50" i="184"/>
  <c r="AN51" i="184"/>
  <c r="AN52" i="184"/>
  <c r="AN53" i="184"/>
  <c r="AN54" i="184"/>
  <c r="AO51" i="184"/>
  <c r="AP51" i="184"/>
  <c r="AP52" i="184"/>
  <c r="AQ49" i="184"/>
  <c r="AQ50" i="184"/>
  <c r="AQ51" i="184"/>
  <c r="AQ52" i="184"/>
  <c r="AQ53" i="184"/>
  <c r="AQ54" i="184"/>
  <c r="AR51" i="184"/>
  <c r="AR52" i="184"/>
  <c r="C10" i="169"/>
  <c r="B12" i="20" s="1"/>
  <c r="B13" i="20"/>
  <c r="C65" i="169"/>
  <c r="B14" i="20"/>
  <c r="C101" i="169"/>
  <c r="B15" i="20" s="1"/>
  <c r="B52" i="20" s="1"/>
  <c r="B17" i="20"/>
  <c r="D10" i="169"/>
  <c r="C12" i="20"/>
  <c r="C13" i="20"/>
  <c r="C10" i="20" s="1"/>
  <c r="D65" i="169"/>
  <c r="C14" i="20" s="1"/>
  <c r="D101" i="169"/>
  <c r="C15" i="20"/>
  <c r="C17" i="20"/>
  <c r="E10" i="169"/>
  <c r="D12" i="20"/>
  <c r="D13" i="20"/>
  <c r="E65" i="169"/>
  <c r="D14" i="20" s="1"/>
  <c r="E101" i="169"/>
  <c r="D15" i="20"/>
  <c r="D52" i="20" s="1"/>
  <c r="D17" i="20"/>
  <c r="F10" i="169"/>
  <c r="E12" i="20"/>
  <c r="E13" i="20"/>
  <c r="F65" i="169"/>
  <c r="E14" i="20"/>
  <c r="F101" i="169"/>
  <c r="E15" i="20" s="1"/>
  <c r="E52" i="20" s="1"/>
  <c r="E17" i="20"/>
  <c r="G10" i="169"/>
  <c r="F12" i="20"/>
  <c r="F10" i="20" s="1"/>
  <c r="F13" i="20"/>
  <c r="G65" i="169"/>
  <c r="F14" i="20"/>
  <c r="G101" i="169"/>
  <c r="F15" i="20" s="1"/>
  <c r="F52" i="20" s="1"/>
  <c r="F17" i="20"/>
  <c r="H10" i="169"/>
  <c r="G12" i="20" s="1"/>
  <c r="G13" i="20"/>
  <c r="H65" i="169"/>
  <c r="G14" i="20" s="1"/>
  <c r="H101" i="169"/>
  <c r="G15" i="20"/>
  <c r="G17" i="20"/>
  <c r="G54" i="20" s="1"/>
  <c r="I10" i="169"/>
  <c r="H12" i="20" s="1"/>
  <c r="H13" i="20"/>
  <c r="I65" i="169"/>
  <c r="H14" i="20" s="1"/>
  <c r="I101" i="169"/>
  <c r="H15" i="20"/>
  <c r="H52" i="20"/>
  <c r="H17" i="20"/>
  <c r="J10" i="169"/>
  <c r="I12" i="20"/>
  <c r="I13" i="20"/>
  <c r="J65" i="169"/>
  <c r="I14" i="20"/>
  <c r="J101" i="169"/>
  <c r="I15" i="20"/>
  <c r="I10" i="20" s="1"/>
  <c r="I17" i="20"/>
  <c r="K10" i="169"/>
  <c r="J12" i="20"/>
  <c r="J13" i="20"/>
  <c r="K65" i="169"/>
  <c r="J14" i="20"/>
  <c r="K101" i="169"/>
  <c r="J15" i="20" s="1"/>
  <c r="J52" i="20" s="1"/>
  <c r="J17" i="20"/>
  <c r="L10" i="169"/>
  <c r="K12" i="20"/>
  <c r="K13" i="20"/>
  <c r="L65" i="169"/>
  <c r="K14" i="20" s="1"/>
  <c r="L101" i="169"/>
  <c r="K15" i="20" s="1"/>
  <c r="K52" i="20" s="1"/>
  <c r="K17" i="20"/>
  <c r="M10" i="169"/>
  <c r="L12" i="20" s="1"/>
  <c r="L13" i="20"/>
  <c r="M65" i="169"/>
  <c r="L14" i="20" s="1"/>
  <c r="M101" i="169"/>
  <c r="L15" i="20" s="1"/>
  <c r="L52" i="20" s="1"/>
  <c r="L17" i="20"/>
  <c r="N10" i="169"/>
  <c r="M12" i="20"/>
  <c r="M13" i="20"/>
  <c r="M50" i="20" s="1"/>
  <c r="N65" i="169"/>
  <c r="M14" i="20" s="1"/>
  <c r="N101" i="169"/>
  <c r="M15" i="20"/>
  <c r="M17" i="20"/>
  <c r="O10" i="169"/>
  <c r="N12" i="20"/>
  <c r="N13" i="20"/>
  <c r="N50" i="20" s="1"/>
  <c r="O65" i="169"/>
  <c r="N14" i="20" s="1"/>
  <c r="O101" i="169"/>
  <c r="N15" i="20"/>
  <c r="N52" i="20"/>
  <c r="N17" i="20"/>
  <c r="P10" i="169"/>
  <c r="O12" i="20"/>
  <c r="O10" i="20"/>
  <c r="O13" i="20"/>
  <c r="P65" i="169"/>
  <c r="O14" i="20"/>
  <c r="P101" i="169"/>
  <c r="O15" i="20" s="1"/>
  <c r="O17" i="20"/>
  <c r="P10" i="20"/>
  <c r="R10" i="169"/>
  <c r="Q12" i="20" s="1"/>
  <c r="Q13" i="20"/>
  <c r="R65" i="169"/>
  <c r="Q14" i="20"/>
  <c r="R118" i="169"/>
  <c r="R119" i="169"/>
  <c r="R120" i="169"/>
  <c r="R101" i="169" s="1"/>
  <c r="Q15" i="20" s="1"/>
  <c r="R121" i="169"/>
  <c r="R122" i="169"/>
  <c r="R123" i="169"/>
  <c r="R152" i="169"/>
  <c r="R153" i="169"/>
  <c r="R134" i="169"/>
  <c r="Q16" i="20" s="1"/>
  <c r="Q53" i="20" s="1"/>
  <c r="Q17" i="20"/>
  <c r="T10" i="20"/>
  <c r="U10" i="20"/>
  <c r="V10" i="20"/>
  <c r="W10" i="20"/>
  <c r="X10" i="20"/>
  <c r="Y10" i="20"/>
  <c r="Z10" i="20"/>
  <c r="AB10" i="20"/>
  <c r="AC10" i="20"/>
  <c r="AD10" i="20"/>
  <c r="AF10" i="20"/>
  <c r="AG10" i="20"/>
  <c r="AH10" i="20"/>
  <c r="AM10" i="169"/>
  <c r="AJ12" i="20"/>
  <c r="AJ13" i="20"/>
  <c r="AM65" i="169"/>
  <c r="AJ14" i="20"/>
  <c r="AM101" i="169"/>
  <c r="AJ15" i="20" s="1"/>
  <c r="AM134" i="169"/>
  <c r="AJ16" i="20"/>
  <c r="AJ17" i="20"/>
  <c r="AN10" i="169"/>
  <c r="AK12" i="20"/>
  <c r="AK13" i="20"/>
  <c r="AK50" i="20" s="1"/>
  <c r="AN65" i="169"/>
  <c r="AK14" i="20" s="1"/>
  <c r="AK51" i="20" s="1"/>
  <c r="AN101" i="169"/>
  <c r="AK15" i="20"/>
  <c r="AN134" i="169"/>
  <c r="AK16" i="20"/>
  <c r="AK17" i="20"/>
  <c r="AO10" i="169"/>
  <c r="AL12" i="20" s="1"/>
  <c r="AL13" i="20"/>
  <c r="AO65" i="169"/>
  <c r="AL14" i="20" s="1"/>
  <c r="AL10" i="20" s="1"/>
  <c r="AO101" i="169"/>
  <c r="AL15" i="20"/>
  <c r="AL52" i="20"/>
  <c r="AO134" i="169"/>
  <c r="AL16" i="20" s="1"/>
  <c r="AL17" i="20"/>
  <c r="AP10" i="169"/>
  <c r="AM12" i="20" s="1"/>
  <c r="AM13" i="20"/>
  <c r="AP65" i="169"/>
  <c r="AM14" i="20" s="1"/>
  <c r="AP101" i="169"/>
  <c r="AM15" i="20" s="1"/>
  <c r="AP134" i="169"/>
  <c r="AM16" i="20" s="1"/>
  <c r="AM17" i="20"/>
  <c r="AQ10" i="169"/>
  <c r="AN12" i="20"/>
  <c r="AN13" i="20"/>
  <c r="AQ65" i="169"/>
  <c r="AN14" i="20" s="1"/>
  <c r="AQ101" i="169"/>
  <c r="AN15" i="20" s="1"/>
  <c r="AQ134" i="169"/>
  <c r="AN16" i="20"/>
  <c r="AN17" i="20"/>
  <c r="AR10" i="169"/>
  <c r="AO12" i="20" s="1"/>
  <c r="AO13" i="20"/>
  <c r="AR65" i="169"/>
  <c r="AO14" i="20"/>
  <c r="AR101" i="169"/>
  <c r="AO15" i="20" s="1"/>
  <c r="AR134" i="169"/>
  <c r="AO16" i="20"/>
  <c r="AO17" i="20"/>
  <c r="AS10" i="169"/>
  <c r="AP12" i="20"/>
  <c r="AP13" i="20"/>
  <c r="AS65" i="169"/>
  <c r="AP14" i="20" s="1"/>
  <c r="AS101" i="169"/>
  <c r="AP15" i="20" s="1"/>
  <c r="AS134" i="169"/>
  <c r="AP16" i="20"/>
  <c r="AP53" i="20" s="1"/>
  <c r="AP17" i="20"/>
  <c r="AQ10" i="20"/>
  <c r="AU10" i="169"/>
  <c r="AR12" i="20" s="1"/>
  <c r="AR49" i="20" s="1"/>
  <c r="AR13" i="20"/>
  <c r="AU65" i="169"/>
  <c r="AR14" i="20"/>
  <c r="AU101" i="169"/>
  <c r="AR15" i="20" s="1"/>
  <c r="AU134" i="169"/>
  <c r="AR16" i="20"/>
  <c r="AR17" i="20"/>
  <c r="AV10" i="169"/>
  <c r="AS12" i="20"/>
  <c r="AS13" i="20"/>
  <c r="AS50" i="20" s="1"/>
  <c r="AV65" i="169"/>
  <c r="AS14" i="20" s="1"/>
  <c r="AS51" i="20" s="1"/>
  <c r="AV101" i="169"/>
  <c r="AS15" i="20" s="1"/>
  <c r="AV134" i="169"/>
  <c r="AS16" i="20"/>
  <c r="AS17" i="20"/>
  <c r="AS54" i="20" s="1"/>
  <c r="AT10" i="20"/>
  <c r="AU10" i="20"/>
  <c r="AV10" i="20"/>
  <c r="AW10" i="20"/>
  <c r="AX10" i="20"/>
  <c r="BC10" i="169"/>
  <c r="AZ12" i="20"/>
  <c r="AZ13" i="20"/>
  <c r="BC65" i="169"/>
  <c r="AZ14" i="20" s="1"/>
  <c r="AZ51" i="20" s="1"/>
  <c r="BC101" i="169"/>
  <c r="AZ15" i="20" s="1"/>
  <c r="BC134" i="169"/>
  <c r="AZ16" i="20"/>
  <c r="AZ17" i="20"/>
  <c r="AZ54" i="20" s="1"/>
  <c r="BD10" i="169"/>
  <c r="BA12" i="20" s="1"/>
  <c r="BA13" i="20"/>
  <c r="BD65" i="169"/>
  <c r="BA14" i="20" s="1"/>
  <c r="BD101" i="169"/>
  <c r="BA15" i="20"/>
  <c r="BD134" i="169"/>
  <c r="BA16" i="20" s="1"/>
  <c r="BA17" i="20"/>
  <c r="BB10" i="20"/>
  <c r="BF10" i="169"/>
  <c r="BC12" i="20" s="1"/>
  <c r="BC13" i="20"/>
  <c r="BC50" i="20" s="1"/>
  <c r="BF65" i="169"/>
  <c r="BC14" i="20" s="1"/>
  <c r="BF101" i="169"/>
  <c r="BC15" i="20"/>
  <c r="BC16" i="20"/>
  <c r="BC17" i="20"/>
  <c r="C10" i="169"/>
  <c r="B31" i="20"/>
  <c r="B49" i="20" s="1"/>
  <c r="D10" i="169"/>
  <c r="C31" i="20" s="1"/>
  <c r="D42" i="169"/>
  <c r="C32" i="20" s="1"/>
  <c r="C50" i="20" s="1"/>
  <c r="D63" i="169"/>
  <c r="C33" i="20"/>
  <c r="C51" i="20"/>
  <c r="D100" i="169"/>
  <c r="C34" i="20" s="1"/>
  <c r="C52" i="20" s="1"/>
  <c r="C36" i="20"/>
  <c r="E10" i="169"/>
  <c r="D31" i="20"/>
  <c r="F10" i="169"/>
  <c r="E31" i="20" s="1"/>
  <c r="F42" i="169"/>
  <c r="E32" i="20" s="1"/>
  <c r="E50" i="20" s="1"/>
  <c r="F63" i="169"/>
  <c r="E33" i="20" s="1"/>
  <c r="E51" i="20" s="1"/>
  <c r="F100" i="169"/>
  <c r="E34" i="20"/>
  <c r="E36" i="20"/>
  <c r="E54" i="20" s="1"/>
  <c r="G10" i="169"/>
  <c r="F31" i="20" s="1"/>
  <c r="H10" i="169"/>
  <c r="G31" i="20" s="1"/>
  <c r="H42" i="169"/>
  <c r="G32" i="20"/>
  <c r="G50" i="20"/>
  <c r="H63" i="169"/>
  <c r="G33" i="20" s="1"/>
  <c r="H100" i="169"/>
  <c r="G34" i="20" s="1"/>
  <c r="G52" i="20" s="1"/>
  <c r="G36" i="20"/>
  <c r="I10" i="169"/>
  <c r="H31" i="20" s="1"/>
  <c r="J10" i="169"/>
  <c r="I31" i="20" s="1"/>
  <c r="J42" i="169"/>
  <c r="I32" i="20" s="1"/>
  <c r="I50" i="20" s="1"/>
  <c r="J63" i="169"/>
  <c r="I33" i="20"/>
  <c r="I51" i="20" s="1"/>
  <c r="J100" i="169"/>
  <c r="I34" i="20" s="1"/>
  <c r="I36" i="20"/>
  <c r="K10" i="169"/>
  <c r="J31" i="20"/>
  <c r="J29" i="20" s="1"/>
  <c r="L10" i="169"/>
  <c r="K31" i="20"/>
  <c r="L42" i="169"/>
  <c r="K32" i="20"/>
  <c r="K50" i="20" s="1"/>
  <c r="L63" i="169"/>
  <c r="K33" i="20"/>
  <c r="K51" i="20" s="1"/>
  <c r="L100" i="169"/>
  <c r="K34" i="20"/>
  <c r="K36" i="20"/>
  <c r="K54" i="20" s="1"/>
  <c r="M10" i="169"/>
  <c r="L31" i="20" s="1"/>
  <c r="N10" i="169"/>
  <c r="M31" i="20" s="1"/>
  <c r="N42" i="169"/>
  <c r="M32" i="20"/>
  <c r="N63" i="169"/>
  <c r="M33" i="20" s="1"/>
  <c r="N100" i="169"/>
  <c r="M34" i="20" s="1"/>
  <c r="M36" i="20"/>
  <c r="O10" i="169"/>
  <c r="N31" i="20" s="1"/>
  <c r="P10" i="169"/>
  <c r="O31" i="20" s="1"/>
  <c r="P42" i="169"/>
  <c r="O32" i="20" s="1"/>
  <c r="O50" i="20" s="1"/>
  <c r="P63" i="169"/>
  <c r="O33" i="20" s="1"/>
  <c r="O51" i="20" s="1"/>
  <c r="P100" i="169"/>
  <c r="O34" i="20" s="1"/>
  <c r="O52" i="20" s="1"/>
  <c r="O36" i="20"/>
  <c r="R10" i="169"/>
  <c r="Q31" i="20" s="1"/>
  <c r="R52" i="169"/>
  <c r="R42" i="169"/>
  <c r="Q32" i="20"/>
  <c r="Q50" i="20" s="1"/>
  <c r="R84" i="169"/>
  <c r="R85" i="169"/>
  <c r="R86" i="169"/>
  <c r="R87" i="169"/>
  <c r="R88" i="169"/>
  <c r="R117" i="169"/>
  <c r="R100" i="169" s="1"/>
  <c r="Q34" i="20" s="1"/>
  <c r="R129" i="169"/>
  <c r="Q35" i="20"/>
  <c r="Q36" i="20"/>
  <c r="Q54" i="20" s="1"/>
  <c r="S29" i="20"/>
  <c r="U29" i="20"/>
  <c r="V29" i="20"/>
  <c r="W29" i="20"/>
  <c r="X29" i="20"/>
  <c r="Y29" i="20"/>
  <c r="Z29" i="20"/>
  <c r="AA29" i="20"/>
  <c r="AC29" i="20"/>
  <c r="AD29" i="20"/>
  <c r="AE29" i="20"/>
  <c r="AF29" i="20"/>
  <c r="AG29" i="20"/>
  <c r="AH29" i="20"/>
  <c r="AM10" i="169"/>
  <c r="AJ31" i="20" s="1"/>
  <c r="AJ32" i="20"/>
  <c r="AM63" i="169"/>
  <c r="AJ33" i="20" s="1"/>
  <c r="AJ51" i="20" s="1"/>
  <c r="AM100" i="169"/>
  <c r="AJ34" i="20"/>
  <c r="AM129" i="169"/>
  <c r="AJ35" i="20" s="1"/>
  <c r="AJ53" i="20" s="1"/>
  <c r="AJ36" i="20"/>
  <c r="AN10" i="169"/>
  <c r="AK31" i="20" s="1"/>
  <c r="AK29" i="20" s="1"/>
  <c r="AK32" i="20"/>
  <c r="AN63" i="169"/>
  <c r="AK33" i="20"/>
  <c r="AN100" i="169"/>
  <c r="AK34" i="20" s="1"/>
  <c r="AK52" i="20" s="1"/>
  <c r="AN129" i="169"/>
  <c r="AK35" i="20" s="1"/>
  <c r="AK53" i="20" s="1"/>
  <c r="AK36" i="20"/>
  <c r="AO10" i="169"/>
  <c r="AL31" i="20"/>
  <c r="AL29" i="20" s="1"/>
  <c r="AL32" i="20"/>
  <c r="AO63" i="169"/>
  <c r="AL33" i="20"/>
  <c r="AO100" i="169"/>
  <c r="AL34" i="20" s="1"/>
  <c r="AO129" i="169"/>
  <c r="AL35" i="20"/>
  <c r="AL53" i="20" s="1"/>
  <c r="AL36" i="20"/>
  <c r="AL54" i="20" s="1"/>
  <c r="AP10" i="169"/>
  <c r="AM31" i="20" s="1"/>
  <c r="AM32" i="20"/>
  <c r="AM50" i="20" s="1"/>
  <c r="AP63" i="169"/>
  <c r="AM33" i="20" s="1"/>
  <c r="AP100" i="169"/>
  <c r="AM34" i="20"/>
  <c r="AM52" i="20"/>
  <c r="AP129" i="169"/>
  <c r="AM35" i="20" s="1"/>
  <c r="AM53" i="20" s="1"/>
  <c r="AM36" i="20"/>
  <c r="AQ10" i="169"/>
  <c r="AN31" i="20"/>
  <c r="AN32" i="20"/>
  <c r="AQ63" i="169"/>
  <c r="AN33" i="20" s="1"/>
  <c r="AQ100" i="169"/>
  <c r="AN34" i="20"/>
  <c r="AN52" i="20" s="1"/>
  <c r="AQ129" i="169"/>
  <c r="AN35" i="20" s="1"/>
  <c r="AN53" i="20" s="1"/>
  <c r="AN36" i="20"/>
  <c r="AN54" i="20" s="1"/>
  <c r="AR10" i="169"/>
  <c r="AO31" i="20" s="1"/>
  <c r="AO49" i="20" s="1"/>
  <c r="AO47" i="20" s="1"/>
  <c r="AO32" i="20"/>
  <c r="AR63" i="169"/>
  <c r="AO33" i="20"/>
  <c r="AR100" i="169"/>
  <c r="AO34" i="20" s="1"/>
  <c r="AO52" i="20" s="1"/>
  <c r="AR129" i="169"/>
  <c r="AO35" i="20"/>
  <c r="AO53" i="20" s="1"/>
  <c r="AO36" i="20"/>
  <c r="AS10" i="169"/>
  <c r="AP31" i="20" s="1"/>
  <c r="AP32" i="20"/>
  <c r="AS63" i="169"/>
  <c r="AP33" i="20"/>
  <c r="AS100" i="169"/>
  <c r="AP34" i="20" s="1"/>
  <c r="AP52" i="20" s="1"/>
  <c r="AS129" i="169"/>
  <c r="AP35" i="20"/>
  <c r="AP36" i="20"/>
  <c r="AQ29" i="20"/>
  <c r="AU10" i="169"/>
  <c r="AR31" i="20"/>
  <c r="AR32" i="20"/>
  <c r="AR50" i="20" s="1"/>
  <c r="AU63" i="169"/>
  <c r="AR33" i="20" s="1"/>
  <c r="AU100" i="169"/>
  <c r="AR34" i="20" s="1"/>
  <c r="AR52" i="20" s="1"/>
  <c r="AU129" i="169"/>
  <c r="AR35" i="20"/>
  <c r="AR36" i="20"/>
  <c r="AR54" i="20" s="1"/>
  <c r="AV10" i="169"/>
  <c r="AS31" i="20"/>
  <c r="AS32" i="20"/>
  <c r="AV63" i="169"/>
  <c r="AS33" i="20"/>
  <c r="AV100" i="169"/>
  <c r="AS34" i="20" s="1"/>
  <c r="AV129" i="169"/>
  <c r="AS35" i="20" s="1"/>
  <c r="AS53" i="20" s="1"/>
  <c r="AS36" i="20"/>
  <c r="AT29" i="20"/>
  <c r="AU29" i="20"/>
  <c r="AY10" i="169"/>
  <c r="AV31" i="20"/>
  <c r="AV32" i="20"/>
  <c r="AY63" i="169"/>
  <c r="AV33" i="20"/>
  <c r="AY100" i="169"/>
  <c r="AV34" i="20" s="1"/>
  <c r="AY129" i="169"/>
  <c r="AV35" i="20"/>
  <c r="AZ53" i="20" s="1"/>
  <c r="AV36" i="20"/>
  <c r="AZ10" i="169"/>
  <c r="AW31" i="20" s="1"/>
  <c r="AW32" i="20"/>
  <c r="AZ63" i="169"/>
  <c r="AW33" i="20"/>
  <c r="AZ100" i="169"/>
  <c r="AW34" i="20" s="1"/>
  <c r="AZ129" i="169"/>
  <c r="AW35" i="20"/>
  <c r="BA53" i="20" s="1"/>
  <c r="AW36" i="20"/>
  <c r="AX29" i="20"/>
  <c r="BB10" i="169"/>
  <c r="AY31" i="20" s="1"/>
  <c r="AY32" i="20"/>
  <c r="BB63" i="169"/>
  <c r="AY33" i="20"/>
  <c r="BB100" i="169"/>
  <c r="AY34" i="20"/>
  <c r="BC52" i="20"/>
  <c r="BB129" i="169"/>
  <c r="AY35" i="20" s="1"/>
  <c r="BC53" i="20" s="1"/>
  <c r="AY36" i="20"/>
  <c r="B50" i="20"/>
  <c r="B54" i="20"/>
  <c r="C54" i="20"/>
  <c r="D50" i="20"/>
  <c r="D54" i="20"/>
  <c r="F50" i="20"/>
  <c r="F54" i="20"/>
  <c r="H50" i="20"/>
  <c r="H54" i="20"/>
  <c r="I54" i="20"/>
  <c r="J49" i="20"/>
  <c r="J50" i="20"/>
  <c r="J54" i="20"/>
  <c r="L50" i="20"/>
  <c r="L54" i="20"/>
  <c r="M52" i="20"/>
  <c r="M54" i="20"/>
  <c r="N54" i="20"/>
  <c r="O54" i="20"/>
  <c r="P49" i="20"/>
  <c r="AJ50" i="20"/>
  <c r="AJ54" i="20"/>
  <c r="AK54" i="20"/>
  <c r="AL50" i="20"/>
  <c r="AM54" i="20"/>
  <c r="AO50" i="20"/>
  <c r="AO54" i="20"/>
  <c r="AP50" i="20"/>
  <c r="AP54" i="20"/>
  <c r="AQ49" i="20"/>
  <c r="AQ50" i="20"/>
  <c r="AQ51" i="20"/>
  <c r="AQ52" i="20"/>
  <c r="AQ53" i="20"/>
  <c r="AQ54" i="20"/>
  <c r="AQ47" i="20" s="1"/>
  <c r="AT49" i="20"/>
  <c r="AT47" i="20" s="1"/>
  <c r="AT50" i="20"/>
  <c r="AT51" i="20"/>
  <c r="AT52" i="20"/>
  <c r="AT53" i="20"/>
  <c r="AT54" i="20"/>
  <c r="AU47" i="20"/>
  <c r="AV47" i="20"/>
  <c r="AW47" i="20"/>
  <c r="AX47" i="20"/>
  <c r="AY50" i="20"/>
  <c r="AY52" i="20"/>
  <c r="AY53" i="20"/>
  <c r="BA50" i="20"/>
  <c r="BA54" i="20"/>
  <c r="BB49" i="20"/>
  <c r="BB50" i="20"/>
  <c r="BB51" i="20"/>
  <c r="BB52" i="20"/>
  <c r="BB53" i="20"/>
  <c r="BB54" i="20"/>
  <c r="BC54" i="20"/>
  <c r="C10" i="46206"/>
  <c r="D10" i="46206"/>
  <c r="E10" i="46206"/>
  <c r="F10" i="46206"/>
  <c r="G10" i="46206"/>
  <c r="H10" i="46206"/>
  <c r="I10" i="46206"/>
  <c r="J10" i="46206"/>
  <c r="L10" i="46206"/>
  <c r="M12" i="46206"/>
  <c r="M13" i="46206"/>
  <c r="M14" i="46206"/>
  <c r="M15" i="46206"/>
  <c r="M16" i="46206"/>
  <c r="M17" i="46206"/>
  <c r="M18" i="46206"/>
  <c r="M19" i="46206"/>
  <c r="M20" i="46206"/>
  <c r="M21" i="46206"/>
  <c r="M22" i="46206"/>
  <c r="M23" i="46206"/>
  <c r="M24" i="46206"/>
  <c r="M25" i="46206"/>
  <c r="M26" i="46206"/>
  <c r="M27" i="46206"/>
  <c r="M28" i="46206"/>
  <c r="M29" i="46206"/>
  <c r="M30" i="46206"/>
  <c r="N12" i="46206"/>
  <c r="N13" i="46206"/>
  <c r="N14" i="46206"/>
  <c r="N10" i="46206" s="1"/>
  <c r="N15" i="46206"/>
  <c r="N16" i="46206"/>
  <c r="N17" i="46206"/>
  <c r="N18" i="46206"/>
  <c r="N19" i="46206"/>
  <c r="N20" i="46206"/>
  <c r="N21" i="46206"/>
  <c r="N22" i="46206"/>
  <c r="N23" i="46206"/>
  <c r="N24" i="46206"/>
  <c r="N25" i="46206"/>
  <c r="N26" i="46206"/>
  <c r="N27" i="46206"/>
  <c r="N28" i="46206"/>
  <c r="N29" i="46206"/>
  <c r="N30" i="46206"/>
  <c r="P12" i="46206"/>
  <c r="P13" i="46206"/>
  <c r="P14" i="46206"/>
  <c r="P15" i="46206"/>
  <c r="P16" i="46206"/>
  <c r="P17" i="46206"/>
  <c r="Z17" i="46206" s="1"/>
  <c r="P18" i="46206"/>
  <c r="Z18" i="46206" s="1"/>
  <c r="P19" i="46206"/>
  <c r="P20" i="46206"/>
  <c r="Z20" i="46206" s="1"/>
  <c r="P21" i="46206"/>
  <c r="P22" i="46206"/>
  <c r="P23" i="46206"/>
  <c r="P24" i="46206"/>
  <c r="P25" i="46206"/>
  <c r="Z25" i="46206" s="1"/>
  <c r="P26" i="46206"/>
  <c r="Z26" i="46206" s="1"/>
  <c r="P27" i="46206"/>
  <c r="P28" i="46206"/>
  <c r="Z28" i="46206" s="1"/>
  <c r="P29" i="46206"/>
  <c r="P30" i="46206"/>
  <c r="Q12" i="46206"/>
  <c r="Q13" i="46206"/>
  <c r="AA13" i="46206" s="1"/>
  <c r="Q14" i="46206"/>
  <c r="Q15" i="46206"/>
  <c r="AA15" i="46206" s="1"/>
  <c r="Q16" i="46206"/>
  <c r="AA16" i="46206" s="1"/>
  <c r="Q17" i="46206"/>
  <c r="Q18" i="46206"/>
  <c r="Q19" i="46206"/>
  <c r="Q20" i="46206"/>
  <c r="Q21" i="46206"/>
  <c r="AA21" i="46206" s="1"/>
  <c r="Q22" i="46206"/>
  <c r="Q23" i="46206"/>
  <c r="AA23" i="46206" s="1"/>
  <c r="Q24" i="46206"/>
  <c r="AA24" i="46206" s="1"/>
  <c r="Q25" i="46206"/>
  <c r="Q26" i="46206"/>
  <c r="Q27" i="46206"/>
  <c r="Q28" i="46206"/>
  <c r="Q29" i="46206"/>
  <c r="AA29" i="46206" s="1"/>
  <c r="Q30" i="46206"/>
  <c r="Q10" i="46206"/>
  <c r="Q216" i="46206" s="1"/>
  <c r="R12" i="46206"/>
  <c r="R13" i="46206"/>
  <c r="R14" i="46206"/>
  <c r="R15" i="46206"/>
  <c r="R16" i="46206"/>
  <c r="R17" i="46206"/>
  <c r="R18" i="46206"/>
  <c r="R19" i="46206"/>
  <c r="R20" i="46206"/>
  <c r="R21" i="46206"/>
  <c r="R22" i="46206"/>
  <c r="R23" i="46206"/>
  <c r="R24" i="46206"/>
  <c r="R25" i="46206"/>
  <c r="R26" i="46206"/>
  <c r="R27" i="46206"/>
  <c r="R28" i="46206"/>
  <c r="R29" i="46206"/>
  <c r="R30" i="46206"/>
  <c r="S12" i="46206"/>
  <c r="S13" i="46206"/>
  <c r="S14" i="46206"/>
  <c r="S10" i="46206" s="1"/>
  <c r="S216" i="46206" s="1"/>
  <c r="S15" i="46206"/>
  <c r="S16" i="46206"/>
  <c r="S17" i="46206"/>
  <c r="S18" i="46206"/>
  <c r="S19" i="46206"/>
  <c r="S20" i="46206"/>
  <c r="S21" i="46206"/>
  <c r="S22" i="46206"/>
  <c r="S23" i="46206"/>
  <c r="S24" i="46206"/>
  <c r="S25" i="46206"/>
  <c r="S26" i="46206"/>
  <c r="S27" i="46206"/>
  <c r="S28" i="46206"/>
  <c r="S29" i="46206"/>
  <c r="S30" i="46206"/>
  <c r="T12" i="46206"/>
  <c r="T10" i="46206" s="1"/>
  <c r="T216" i="46206" s="1"/>
  <c r="T215" i="46206" s="1"/>
  <c r="T13" i="46206"/>
  <c r="T14" i="46206"/>
  <c r="T15" i="46206"/>
  <c r="T16" i="46206"/>
  <c r="T17" i="46206"/>
  <c r="T18" i="46206"/>
  <c r="T19" i="46206"/>
  <c r="T20" i="46206"/>
  <c r="T21" i="46206"/>
  <c r="T22" i="46206"/>
  <c r="T23" i="46206"/>
  <c r="T24" i="46206"/>
  <c r="T25" i="46206"/>
  <c r="T26" i="46206"/>
  <c r="T27" i="46206"/>
  <c r="T28" i="46206"/>
  <c r="T29" i="46206"/>
  <c r="T30" i="46206"/>
  <c r="U12" i="46206"/>
  <c r="U13" i="46206"/>
  <c r="U14" i="46206"/>
  <c r="U15" i="46206"/>
  <c r="U16" i="46206"/>
  <c r="U17" i="46206"/>
  <c r="U18" i="46206"/>
  <c r="U19" i="46206"/>
  <c r="U20" i="46206"/>
  <c r="U21" i="46206"/>
  <c r="U22" i="46206"/>
  <c r="U23" i="46206"/>
  <c r="U24" i="46206"/>
  <c r="U25" i="46206"/>
  <c r="U26" i="46206"/>
  <c r="U27" i="46206"/>
  <c r="U28" i="46206"/>
  <c r="U29" i="46206"/>
  <c r="U30" i="46206"/>
  <c r="U10" i="46206"/>
  <c r="V12" i="46206"/>
  <c r="V13" i="46206"/>
  <c r="V14" i="46206"/>
  <c r="V15" i="46206"/>
  <c r="V16" i="46206"/>
  <c r="V17" i="46206"/>
  <c r="V18" i="46206"/>
  <c r="V19" i="46206"/>
  <c r="V20" i="46206"/>
  <c r="V21" i="46206"/>
  <c r="V22" i="46206"/>
  <c r="V23" i="46206"/>
  <c r="V24" i="46206"/>
  <c r="V25" i="46206"/>
  <c r="V26" i="46206"/>
  <c r="V27" i="46206"/>
  <c r="V28" i="46206"/>
  <c r="V29" i="46206"/>
  <c r="V30" i="46206"/>
  <c r="W12" i="46206"/>
  <c r="W13" i="46206"/>
  <c r="W14" i="46206"/>
  <c r="W10" i="46206" s="1"/>
  <c r="W216" i="46206" s="1"/>
  <c r="W15" i="46206"/>
  <c r="W16" i="46206"/>
  <c r="W17" i="46206"/>
  <c r="W18" i="46206"/>
  <c r="W19" i="46206"/>
  <c r="W20" i="46206"/>
  <c r="W21" i="46206"/>
  <c r="W22" i="46206"/>
  <c r="W23" i="46206"/>
  <c r="W24" i="46206"/>
  <c r="W25" i="46206"/>
  <c r="W26" i="46206"/>
  <c r="W27" i="46206"/>
  <c r="W28" i="46206"/>
  <c r="W29" i="46206"/>
  <c r="W30" i="46206"/>
  <c r="Y12" i="46206"/>
  <c r="Y10" i="46206" s="1"/>
  <c r="Y13" i="46206"/>
  <c r="Y14" i="46206"/>
  <c r="Y15" i="46206"/>
  <c r="Y16" i="46206"/>
  <c r="Y17" i="46206"/>
  <c r="Y18" i="46206"/>
  <c r="Y19" i="46206"/>
  <c r="Y20" i="46206"/>
  <c r="Y21" i="46206"/>
  <c r="Y22" i="46206"/>
  <c r="Y23" i="46206"/>
  <c r="Y24" i="46206"/>
  <c r="Y25" i="46206"/>
  <c r="Y26" i="46206"/>
  <c r="Y27" i="46206"/>
  <c r="AA27" i="46206" s="1"/>
  <c r="Y28" i="46206"/>
  <c r="Y29" i="46206"/>
  <c r="Y30" i="46206"/>
  <c r="Z13" i="46206"/>
  <c r="Z14" i="46206"/>
  <c r="Z15" i="46206"/>
  <c r="Z16" i="46206"/>
  <c r="Z21" i="46206"/>
  <c r="Z22" i="46206"/>
  <c r="Z23" i="46206"/>
  <c r="Z24" i="46206"/>
  <c r="Z29" i="46206"/>
  <c r="Z30" i="46206"/>
  <c r="AA12" i="46206"/>
  <c r="AA17" i="46206"/>
  <c r="AA18" i="46206"/>
  <c r="AA19" i="46206"/>
  <c r="AA20" i="46206"/>
  <c r="AA25" i="46206"/>
  <c r="AA26" i="46206"/>
  <c r="AA28" i="46206"/>
  <c r="C42" i="46206"/>
  <c r="D42" i="46206"/>
  <c r="E42" i="46206"/>
  <c r="F42" i="46206"/>
  <c r="F217" i="46206" s="1"/>
  <c r="G42" i="46206"/>
  <c r="H42" i="46206"/>
  <c r="I42" i="46206"/>
  <c r="J42" i="46206"/>
  <c r="L42" i="46206"/>
  <c r="M45" i="46206"/>
  <c r="M46" i="46206"/>
  <c r="M47" i="46206"/>
  <c r="M48" i="46206"/>
  <c r="M49" i="46206"/>
  <c r="M50" i="46206"/>
  <c r="M51" i="46206"/>
  <c r="M52" i="46206"/>
  <c r="N45" i="46206"/>
  <c r="N46" i="46206"/>
  <c r="N47" i="46206"/>
  <c r="N48" i="46206"/>
  <c r="N49" i="46206"/>
  <c r="N50" i="46206"/>
  <c r="N51" i="46206"/>
  <c r="N52" i="46206"/>
  <c r="N42" i="46206"/>
  <c r="P44" i="46206"/>
  <c r="P45" i="46206"/>
  <c r="Z45" i="46206" s="1"/>
  <c r="P46" i="46206"/>
  <c r="P47" i="46206"/>
  <c r="P48" i="46206"/>
  <c r="P49" i="46206"/>
  <c r="P50" i="46206"/>
  <c r="P51" i="46206"/>
  <c r="Z51" i="46206" s="1"/>
  <c r="P52" i="46206"/>
  <c r="Z52" i="46206" s="1"/>
  <c r="Q44" i="46206"/>
  <c r="Q42" i="46206" s="1"/>
  <c r="Q217" i="46206" s="1"/>
  <c r="Q45" i="46206"/>
  <c r="Q46" i="46206"/>
  <c r="Q47" i="46206"/>
  <c r="Q48" i="46206"/>
  <c r="Q49" i="46206"/>
  <c r="Q50" i="46206"/>
  <c r="Q51" i="46206"/>
  <c r="Q52" i="46206"/>
  <c r="R44" i="46206"/>
  <c r="R45" i="46206"/>
  <c r="R46" i="46206"/>
  <c r="R47" i="46206"/>
  <c r="R48" i="46206"/>
  <c r="R49" i="46206"/>
  <c r="R50" i="46206"/>
  <c r="R51" i="46206"/>
  <c r="R52" i="46206"/>
  <c r="R42" i="46206"/>
  <c r="S44" i="46206"/>
  <c r="S45" i="46206"/>
  <c r="S46" i="46206"/>
  <c r="S47" i="46206"/>
  <c r="S48" i="46206"/>
  <c r="S49" i="46206"/>
  <c r="S50" i="46206"/>
  <c r="S51" i="46206"/>
  <c r="AA51" i="46206" s="1"/>
  <c r="S52" i="46206"/>
  <c r="T44" i="46206"/>
  <c r="T45" i="46206"/>
  <c r="T46" i="46206"/>
  <c r="T47" i="46206"/>
  <c r="T48" i="46206"/>
  <c r="T42" i="46206" s="1"/>
  <c r="T217" i="46206" s="1"/>
  <c r="T49" i="46206"/>
  <c r="Z49" i="46206" s="1"/>
  <c r="T50" i="46206"/>
  <c r="T51" i="46206"/>
  <c r="T52" i="46206"/>
  <c r="U44" i="46206"/>
  <c r="U45" i="46206"/>
  <c r="U46" i="46206"/>
  <c r="U47" i="46206"/>
  <c r="AA47" i="46206" s="1"/>
  <c r="U48" i="46206"/>
  <c r="U49" i="46206"/>
  <c r="U50" i="46206"/>
  <c r="U51" i="46206"/>
  <c r="U52" i="46206"/>
  <c r="V44" i="46206"/>
  <c r="V45" i="46206"/>
  <c r="V46" i="46206"/>
  <c r="V42" i="46206" s="1"/>
  <c r="V217" i="46206" s="1"/>
  <c r="V47" i="46206"/>
  <c r="V48" i="46206"/>
  <c r="V49" i="46206"/>
  <c r="V50" i="46206"/>
  <c r="V51" i="46206"/>
  <c r="V52" i="46206"/>
  <c r="W44" i="46206"/>
  <c r="W45" i="46206"/>
  <c r="W46" i="46206"/>
  <c r="W47" i="46206"/>
  <c r="W48" i="46206"/>
  <c r="W49" i="46206"/>
  <c r="W50" i="46206"/>
  <c r="AA50" i="46206" s="1"/>
  <c r="W51" i="46206"/>
  <c r="W52" i="46206"/>
  <c r="Y44" i="46206"/>
  <c r="Y45" i="46206"/>
  <c r="Y46" i="46206"/>
  <c r="Y47" i="46206"/>
  <c r="Y48" i="46206"/>
  <c r="Y49" i="46206"/>
  <c r="Y42" i="46206" s="1"/>
  <c r="Y217" i="46206" s="1"/>
  <c r="Y50" i="46206"/>
  <c r="Y51" i="46206"/>
  <c r="Y52" i="46206"/>
  <c r="Z47" i="46206"/>
  <c r="Z48" i="46206"/>
  <c r="AA45" i="46206"/>
  <c r="AA46" i="46206"/>
  <c r="AI42" i="46206"/>
  <c r="C63" i="46206"/>
  <c r="D63" i="46206"/>
  <c r="E63" i="46206"/>
  <c r="F63" i="46206"/>
  <c r="G63" i="46206"/>
  <c r="H63" i="46206"/>
  <c r="I63" i="46206"/>
  <c r="I218" i="46206" s="1"/>
  <c r="J63" i="46206"/>
  <c r="L63" i="46206"/>
  <c r="M65" i="46206"/>
  <c r="M66" i="46206"/>
  <c r="M67" i="46206"/>
  <c r="M68" i="46206"/>
  <c r="M69" i="46206"/>
  <c r="M70" i="46206"/>
  <c r="M71" i="46206"/>
  <c r="M72" i="46206"/>
  <c r="M73" i="46206"/>
  <c r="M74" i="46206"/>
  <c r="M75" i="46206"/>
  <c r="M76" i="46206"/>
  <c r="M77" i="46206"/>
  <c r="M78" i="46206"/>
  <c r="M79" i="46206"/>
  <c r="M80" i="46206"/>
  <c r="M63" i="46206" s="1"/>
  <c r="M81" i="46206"/>
  <c r="M82" i="46206"/>
  <c r="M83" i="46206"/>
  <c r="M84" i="46206"/>
  <c r="M85" i="46206"/>
  <c r="N65" i="46206"/>
  <c r="N66" i="46206"/>
  <c r="N67" i="46206"/>
  <c r="N68" i="46206"/>
  <c r="N69" i="46206"/>
  <c r="N70" i="46206"/>
  <c r="N71" i="46206"/>
  <c r="N72" i="46206"/>
  <c r="N73" i="46206"/>
  <c r="N74" i="46206"/>
  <c r="N75" i="46206"/>
  <c r="N76" i="46206"/>
  <c r="N77" i="46206"/>
  <c r="N78" i="46206"/>
  <c r="N79" i="46206"/>
  <c r="N80" i="46206"/>
  <c r="N81" i="46206"/>
  <c r="N82" i="46206"/>
  <c r="N83" i="46206"/>
  <c r="N84" i="46206"/>
  <c r="N85" i="46206"/>
  <c r="P65" i="46206"/>
  <c r="P63" i="46206"/>
  <c r="Q65" i="46206"/>
  <c r="Q63" i="46206" s="1"/>
  <c r="Q218" i="46206" s="1"/>
  <c r="R65" i="46206"/>
  <c r="R63" i="46206"/>
  <c r="S65" i="46206"/>
  <c r="S63" i="46206" s="1"/>
  <c r="T65" i="46206"/>
  <c r="T63" i="46206"/>
  <c r="U65" i="46206"/>
  <c r="U63" i="46206"/>
  <c r="V65" i="46206"/>
  <c r="V63" i="46206"/>
  <c r="V218" i="46206" s="1"/>
  <c r="W65" i="46206"/>
  <c r="W63" i="46206" s="1"/>
  <c r="W218" i="46206" s="1"/>
  <c r="Y65" i="46206"/>
  <c r="Y63" i="46206" s="1"/>
  <c r="Y218" i="46206" s="1"/>
  <c r="Z65" i="46206"/>
  <c r="Z66" i="46206"/>
  <c r="Z67" i="46206"/>
  <c r="Z68" i="46206"/>
  <c r="Z69" i="46206"/>
  <c r="Z70" i="46206"/>
  <c r="Z71" i="46206"/>
  <c r="Z72" i="46206"/>
  <c r="Z73" i="46206"/>
  <c r="Z74" i="46206"/>
  <c r="Z75" i="46206"/>
  <c r="Z76" i="46206"/>
  <c r="Z77" i="46206"/>
  <c r="Z78" i="46206"/>
  <c r="Z79" i="46206"/>
  <c r="Z80" i="46206"/>
  <c r="Z81" i="46206"/>
  <c r="Z82" i="46206"/>
  <c r="Z83" i="46206"/>
  <c r="Z84" i="46206"/>
  <c r="Z85" i="46206"/>
  <c r="AA65" i="46206"/>
  <c r="AA66" i="46206"/>
  <c r="AA67" i="46206"/>
  <c r="AA68" i="46206"/>
  <c r="AA69" i="46206"/>
  <c r="AA70" i="46206"/>
  <c r="AA71" i="46206"/>
  <c r="AA72" i="46206"/>
  <c r="AA73" i="46206"/>
  <c r="AA74" i="46206"/>
  <c r="AA75" i="46206"/>
  <c r="AA76" i="46206"/>
  <c r="AA77" i="46206"/>
  <c r="AA78" i="46206"/>
  <c r="AA79" i="46206"/>
  <c r="AA80" i="46206"/>
  <c r="AA81" i="46206"/>
  <c r="AA82" i="46206"/>
  <c r="AA83" i="46206"/>
  <c r="AA84" i="46206"/>
  <c r="AA85" i="46206"/>
  <c r="C100" i="46206"/>
  <c r="C98" i="46206" s="1"/>
  <c r="C219" i="46206" s="1"/>
  <c r="D98" i="46206"/>
  <c r="D219" i="46206" s="1"/>
  <c r="E98" i="46206"/>
  <c r="E219" i="46206" s="1"/>
  <c r="F98" i="46206"/>
  <c r="F219" i="46206" s="1"/>
  <c r="G98" i="46206"/>
  <c r="H98" i="46206"/>
  <c r="I98" i="46206"/>
  <c r="J98" i="46206"/>
  <c r="L98" i="46206"/>
  <c r="M100" i="46206"/>
  <c r="M101" i="46206"/>
  <c r="M102" i="46206"/>
  <c r="M103" i="46206"/>
  <c r="M104" i="46206"/>
  <c r="M105" i="46206"/>
  <c r="M106" i="46206"/>
  <c r="M107" i="46206"/>
  <c r="M108" i="46206"/>
  <c r="M109" i="46206"/>
  <c r="M110" i="46206"/>
  <c r="M111" i="46206"/>
  <c r="M112" i="46206"/>
  <c r="M113" i="46206"/>
  <c r="M114" i="46206"/>
  <c r="M115" i="46206"/>
  <c r="M116" i="46206"/>
  <c r="M117" i="46206"/>
  <c r="M118" i="46206"/>
  <c r="M119" i="46206"/>
  <c r="N100" i="46206"/>
  <c r="N101" i="46206"/>
  <c r="N102" i="46206"/>
  <c r="N103" i="46206"/>
  <c r="N104" i="46206"/>
  <c r="N105" i="46206"/>
  <c r="N98" i="46206" s="1"/>
  <c r="N106" i="46206"/>
  <c r="N107" i="46206"/>
  <c r="N108" i="46206"/>
  <c r="N109" i="46206"/>
  <c r="N110" i="46206"/>
  <c r="N111" i="46206"/>
  <c r="N112" i="46206"/>
  <c r="N113" i="46206"/>
  <c r="N114" i="46206"/>
  <c r="N115" i="46206"/>
  <c r="N116" i="46206"/>
  <c r="N117" i="46206"/>
  <c r="N118" i="46206"/>
  <c r="N119" i="46206"/>
  <c r="P100" i="46206"/>
  <c r="Q100" i="46206"/>
  <c r="Q98" i="46206"/>
  <c r="R100" i="46206"/>
  <c r="R98" i="46206" s="1"/>
  <c r="S100" i="46206"/>
  <c r="AA100" i="46206" s="1"/>
  <c r="T100" i="46206"/>
  <c r="T98" i="46206" s="1"/>
  <c r="T219" i="46206" s="1"/>
  <c r="U100" i="46206"/>
  <c r="U98" i="46206"/>
  <c r="V100" i="46206"/>
  <c r="V98" i="46206" s="1"/>
  <c r="W100" i="46206"/>
  <c r="W98" i="46206"/>
  <c r="Y100" i="46206"/>
  <c r="Y98" i="46206"/>
  <c r="Y219" i="46206" s="1"/>
  <c r="Z101" i="46206"/>
  <c r="Z102" i="46206"/>
  <c r="Z103" i="46206"/>
  <c r="Z104" i="46206"/>
  <c r="Z105" i="46206"/>
  <c r="Z106" i="46206"/>
  <c r="Z107" i="46206"/>
  <c r="Z108" i="46206"/>
  <c r="Z109" i="46206"/>
  <c r="Z110" i="46206"/>
  <c r="Z111" i="46206"/>
  <c r="Z112" i="46206"/>
  <c r="Z113" i="46206"/>
  <c r="Z114" i="46206"/>
  <c r="Z115" i="46206"/>
  <c r="Z116" i="46206"/>
  <c r="Z117" i="46206"/>
  <c r="Z118" i="46206"/>
  <c r="Z119" i="46206"/>
  <c r="AA101" i="46206"/>
  <c r="AA102" i="46206"/>
  <c r="AA103" i="46206"/>
  <c r="AA104" i="46206"/>
  <c r="AA105" i="46206"/>
  <c r="AA106" i="46206"/>
  <c r="AA107" i="46206"/>
  <c r="AA108" i="46206"/>
  <c r="AA109" i="46206"/>
  <c r="AA110" i="46206"/>
  <c r="AA111" i="46206"/>
  <c r="AA112" i="46206"/>
  <c r="AA113" i="46206"/>
  <c r="AA114" i="46206"/>
  <c r="AA115" i="46206"/>
  <c r="AA116" i="46206"/>
  <c r="AA117" i="46206"/>
  <c r="AA118" i="46206"/>
  <c r="AA119" i="46206"/>
  <c r="AA98" i="46206"/>
  <c r="C134" i="46206"/>
  <c r="C132" i="46206" s="1"/>
  <c r="D134" i="46206"/>
  <c r="D132" i="46206"/>
  <c r="E134" i="46206"/>
  <c r="E132" i="46206"/>
  <c r="F134" i="46206"/>
  <c r="F132" i="46206"/>
  <c r="F220" i="46206" s="1"/>
  <c r="G134" i="46206"/>
  <c r="G132" i="46206" s="1"/>
  <c r="G220" i="46206" s="1"/>
  <c r="H134" i="46206"/>
  <c r="H132" i="46206" s="1"/>
  <c r="H220" i="46206" s="1"/>
  <c r="I134" i="46206"/>
  <c r="I132" i="46206" s="1"/>
  <c r="I220" i="46206" s="1"/>
  <c r="J134" i="46206"/>
  <c r="J132" i="46206"/>
  <c r="J220" i="46206" s="1"/>
  <c r="N220" i="46206" s="1"/>
  <c r="L134" i="46206"/>
  <c r="L132" i="46206" s="1"/>
  <c r="L220" i="46206" s="1"/>
  <c r="M134" i="46206"/>
  <c r="M135" i="46206"/>
  <c r="M136" i="46206"/>
  <c r="M137" i="46206"/>
  <c r="M138" i="46206"/>
  <c r="M139" i="46206"/>
  <c r="M140" i="46206"/>
  <c r="M141" i="46206"/>
  <c r="M142" i="46206"/>
  <c r="M143" i="46206"/>
  <c r="M144" i="46206"/>
  <c r="M145" i="46206"/>
  <c r="M146" i="46206"/>
  <c r="M147" i="46206"/>
  <c r="M148" i="46206"/>
  <c r="M149" i="46206"/>
  <c r="M150" i="46206"/>
  <c r="N135" i="46206"/>
  <c r="N136" i="46206"/>
  <c r="N137" i="46206"/>
  <c r="N138" i="46206"/>
  <c r="N139" i="46206"/>
  <c r="N140" i="46206"/>
  <c r="N141" i="46206"/>
  <c r="N142" i="46206"/>
  <c r="N143" i="46206"/>
  <c r="N144" i="46206"/>
  <c r="N145" i="46206"/>
  <c r="N146" i="46206"/>
  <c r="N147" i="46206"/>
  <c r="N148" i="46206"/>
  <c r="N149" i="46206"/>
  <c r="N150" i="46206"/>
  <c r="P134" i="46206"/>
  <c r="P132" i="46206"/>
  <c r="Q134" i="46206"/>
  <c r="Q132" i="46206" s="1"/>
  <c r="R134" i="46206"/>
  <c r="Z134" i="46206" s="1"/>
  <c r="R132" i="46206"/>
  <c r="S134" i="46206"/>
  <c r="AA134" i="46206" s="1"/>
  <c r="T134" i="46206"/>
  <c r="T132" i="46206"/>
  <c r="U134" i="46206"/>
  <c r="U132" i="46206" s="1"/>
  <c r="V134" i="46206"/>
  <c r="V132" i="46206"/>
  <c r="V220" i="46206" s="1"/>
  <c r="W134" i="46206"/>
  <c r="W132" i="46206" s="1"/>
  <c r="W220" i="46206" s="1"/>
  <c r="Y134" i="46206"/>
  <c r="Y132" i="46206"/>
  <c r="Z135" i="46206"/>
  <c r="Z136" i="46206"/>
  <c r="Z137" i="46206"/>
  <c r="Z138" i="46206"/>
  <c r="Z139" i="46206"/>
  <c r="Z140" i="46206"/>
  <c r="Z141" i="46206"/>
  <c r="Z142" i="46206"/>
  <c r="Z143" i="46206"/>
  <c r="Z144" i="46206"/>
  <c r="Z145" i="46206"/>
  <c r="Z146" i="46206"/>
  <c r="Z147" i="46206"/>
  <c r="Z148" i="46206"/>
  <c r="Z149" i="46206"/>
  <c r="Z150" i="46206"/>
  <c r="AA135" i="46206"/>
  <c r="AA136" i="46206"/>
  <c r="AA137" i="46206"/>
  <c r="AA138" i="46206"/>
  <c r="AA139" i="46206"/>
  <c r="AA140" i="46206"/>
  <c r="AA141" i="46206"/>
  <c r="AA142" i="46206"/>
  <c r="AA143" i="46206"/>
  <c r="AA144" i="46206"/>
  <c r="AA145" i="46206"/>
  <c r="AA146" i="46206"/>
  <c r="AA147" i="46206"/>
  <c r="AA148" i="46206"/>
  <c r="AA149" i="46206"/>
  <c r="AA150" i="46206"/>
  <c r="AA132" i="46206"/>
  <c r="C165" i="46206"/>
  <c r="C166" i="46206"/>
  <c r="C167" i="46206"/>
  <c r="C168" i="46206"/>
  <c r="C169" i="46206"/>
  <c r="C170" i="46206"/>
  <c r="M170" i="46206" s="1"/>
  <c r="C171" i="46206"/>
  <c r="M171" i="46206" s="1"/>
  <c r="C172" i="46206"/>
  <c r="M172" i="46206" s="1"/>
  <c r="C173" i="46206"/>
  <c r="C174" i="46206"/>
  <c r="C175" i="46206"/>
  <c r="C176" i="46206"/>
  <c r="C177" i="46206"/>
  <c r="C178" i="46206"/>
  <c r="M178" i="46206" s="1"/>
  <c r="C179" i="46206"/>
  <c r="M179" i="46206" s="1"/>
  <c r="C180" i="46206"/>
  <c r="M180" i="46206" s="1"/>
  <c r="C181" i="46206"/>
  <c r="C182" i="46206"/>
  <c r="C183" i="46206"/>
  <c r="C184" i="46206"/>
  <c r="C185" i="46206"/>
  <c r="D165" i="46206"/>
  <c r="D166" i="46206"/>
  <c r="N166" i="46206" s="1"/>
  <c r="D167" i="46206"/>
  <c r="N167" i="46206" s="1"/>
  <c r="D168" i="46206"/>
  <c r="D169" i="46206"/>
  <c r="D170" i="46206"/>
  <c r="D171" i="46206"/>
  <c r="D172" i="46206"/>
  <c r="D173" i="46206"/>
  <c r="D174" i="46206"/>
  <c r="N174" i="46206" s="1"/>
  <c r="D175" i="46206"/>
  <c r="N175" i="46206" s="1"/>
  <c r="D176" i="46206"/>
  <c r="D177" i="46206"/>
  <c r="D178" i="46206"/>
  <c r="D179" i="46206"/>
  <c r="D180" i="46206"/>
  <c r="D181" i="46206"/>
  <c r="D182" i="46206"/>
  <c r="N182" i="46206" s="1"/>
  <c r="D183" i="46206"/>
  <c r="N183" i="46206" s="1"/>
  <c r="D184" i="46206"/>
  <c r="D185" i="46206"/>
  <c r="E165" i="46206"/>
  <c r="E166" i="46206"/>
  <c r="E167" i="46206"/>
  <c r="E168" i="46206"/>
  <c r="M168" i="46206" s="1"/>
  <c r="E169" i="46206"/>
  <c r="M169" i="46206" s="1"/>
  <c r="E170" i="46206"/>
  <c r="E171" i="46206"/>
  <c r="E172" i="46206"/>
  <c r="E173" i="46206"/>
  <c r="E174" i="46206"/>
  <c r="E175" i="46206"/>
  <c r="E176" i="46206"/>
  <c r="E177" i="46206"/>
  <c r="M177" i="46206" s="1"/>
  <c r="E178" i="46206"/>
  <c r="E179" i="46206"/>
  <c r="E180" i="46206"/>
  <c r="E181" i="46206"/>
  <c r="E182" i="46206"/>
  <c r="E183" i="46206"/>
  <c r="E184" i="46206"/>
  <c r="E185" i="46206"/>
  <c r="M185" i="46206" s="1"/>
  <c r="F165" i="46206"/>
  <c r="F166" i="46206"/>
  <c r="F167" i="46206"/>
  <c r="F168" i="46206"/>
  <c r="F169" i="46206"/>
  <c r="F170" i="46206"/>
  <c r="N170" i="46206" s="1"/>
  <c r="F171" i="46206"/>
  <c r="N171" i="46206" s="1"/>
  <c r="F172" i="46206"/>
  <c r="F173" i="46206"/>
  <c r="F174" i="46206"/>
  <c r="F175" i="46206"/>
  <c r="F176" i="46206"/>
  <c r="F177" i="46206"/>
  <c r="F178" i="46206"/>
  <c r="N178" i="46206" s="1"/>
  <c r="F179" i="46206"/>
  <c r="N179" i="46206" s="1"/>
  <c r="F180" i="46206"/>
  <c r="F181" i="46206"/>
  <c r="F182" i="46206"/>
  <c r="F183" i="46206"/>
  <c r="F184" i="46206"/>
  <c r="F185" i="46206"/>
  <c r="G165" i="46206"/>
  <c r="G166" i="46206"/>
  <c r="G167" i="46206"/>
  <c r="G168" i="46206"/>
  <c r="G169" i="46206"/>
  <c r="G170" i="46206"/>
  <c r="G171" i="46206"/>
  <c r="G172" i="46206"/>
  <c r="G173" i="46206"/>
  <c r="G174" i="46206"/>
  <c r="G175" i="46206"/>
  <c r="G176" i="46206"/>
  <c r="G177" i="46206"/>
  <c r="G178" i="46206"/>
  <c r="G179" i="46206"/>
  <c r="G180" i="46206"/>
  <c r="G181" i="46206"/>
  <c r="G182" i="46206"/>
  <c r="G183" i="46206"/>
  <c r="G184" i="46206"/>
  <c r="G185" i="46206"/>
  <c r="H165" i="46206"/>
  <c r="H166" i="46206"/>
  <c r="H167" i="46206"/>
  <c r="H168" i="46206"/>
  <c r="H169" i="46206"/>
  <c r="H170" i="46206"/>
  <c r="H171" i="46206"/>
  <c r="H172" i="46206"/>
  <c r="H173" i="46206"/>
  <c r="H174" i="46206"/>
  <c r="H175" i="46206"/>
  <c r="H176" i="46206"/>
  <c r="H193" i="46206" s="1"/>
  <c r="H177" i="46206"/>
  <c r="H178" i="46206"/>
  <c r="H179" i="46206"/>
  <c r="H180" i="46206"/>
  <c r="H181" i="46206"/>
  <c r="H182" i="46206"/>
  <c r="H183" i="46206"/>
  <c r="H184" i="46206"/>
  <c r="H185" i="46206"/>
  <c r="I165" i="46206"/>
  <c r="I166" i="46206"/>
  <c r="I163" i="46206" s="1"/>
  <c r="I221" i="46206" s="1"/>
  <c r="I167" i="46206"/>
  <c r="I168" i="46206"/>
  <c r="I169" i="46206"/>
  <c r="I170" i="46206"/>
  <c r="I171" i="46206"/>
  <c r="I172" i="46206"/>
  <c r="I173" i="46206"/>
  <c r="I174" i="46206"/>
  <c r="I175" i="46206"/>
  <c r="I176" i="46206"/>
  <c r="I193" i="46206" s="1"/>
  <c r="I177" i="46206"/>
  <c r="I178" i="46206"/>
  <c r="I179" i="46206"/>
  <c r="I180" i="46206"/>
  <c r="I181" i="46206"/>
  <c r="I182" i="46206"/>
  <c r="I183" i="46206"/>
  <c r="I184" i="46206"/>
  <c r="I185" i="46206"/>
  <c r="J165" i="46206"/>
  <c r="J166" i="46206"/>
  <c r="J167" i="46206"/>
  <c r="J168" i="46206"/>
  <c r="J169" i="46206"/>
  <c r="J170" i="46206"/>
  <c r="J171" i="46206"/>
  <c r="J163" i="46206" s="1"/>
  <c r="J221" i="46206" s="1"/>
  <c r="J172" i="46206"/>
  <c r="J173" i="46206"/>
  <c r="J174" i="46206"/>
  <c r="J175" i="46206"/>
  <c r="J176" i="46206"/>
  <c r="J193" i="46206" s="1"/>
  <c r="J177" i="46206"/>
  <c r="J178" i="46206"/>
  <c r="J179" i="46206"/>
  <c r="J180" i="46206"/>
  <c r="J181" i="46206"/>
  <c r="J182" i="46206"/>
  <c r="J183" i="46206"/>
  <c r="J184" i="46206"/>
  <c r="J185" i="46206"/>
  <c r="L165" i="46206"/>
  <c r="L166" i="46206"/>
  <c r="L167" i="46206"/>
  <c r="L168" i="46206"/>
  <c r="L169" i="46206"/>
  <c r="L170" i="46206"/>
  <c r="L171" i="46206"/>
  <c r="L172" i="46206"/>
  <c r="L173" i="46206"/>
  <c r="L174" i="46206"/>
  <c r="L175" i="46206"/>
  <c r="L176" i="46206"/>
  <c r="L193" i="46206" s="1"/>
  <c r="L177" i="46206"/>
  <c r="L178" i="46206"/>
  <c r="L179" i="46206"/>
  <c r="L180" i="46206"/>
  <c r="L181" i="46206"/>
  <c r="L182" i="46206"/>
  <c r="L183" i="46206"/>
  <c r="L184" i="46206"/>
  <c r="L185" i="46206"/>
  <c r="M166" i="46206"/>
  <c r="M167" i="46206"/>
  <c r="M174" i="46206"/>
  <c r="M175" i="46206"/>
  <c r="M182" i="46206"/>
  <c r="M183" i="46206"/>
  <c r="N168" i="46206"/>
  <c r="N169" i="46206"/>
  <c r="N176" i="46206"/>
  <c r="N177" i="46206"/>
  <c r="N184" i="46206"/>
  <c r="N185" i="46206"/>
  <c r="P165" i="46206"/>
  <c r="P163" i="46206"/>
  <c r="P221" i="46206" s="1"/>
  <c r="Q163" i="46206"/>
  <c r="R163" i="46206"/>
  <c r="S163" i="46206"/>
  <c r="T163" i="46206"/>
  <c r="T221" i="46206" s="1"/>
  <c r="U163" i="46206"/>
  <c r="U221" i="46206" s="1"/>
  <c r="V163" i="46206"/>
  <c r="W163" i="46206"/>
  <c r="Y163" i="46206"/>
  <c r="Z165" i="46206"/>
  <c r="Z166" i="46206"/>
  <c r="Z167" i="46206"/>
  <c r="Z168" i="46206"/>
  <c r="Z169" i="46206"/>
  <c r="Z170" i="46206"/>
  <c r="Z171" i="46206"/>
  <c r="Z172" i="46206"/>
  <c r="Z173" i="46206"/>
  <c r="Z174" i="46206"/>
  <c r="Z175" i="46206"/>
  <c r="Z176" i="46206"/>
  <c r="Z177" i="46206"/>
  <c r="Z178" i="46206"/>
  <c r="Z179" i="46206"/>
  <c r="Z180" i="46206"/>
  <c r="Z181" i="46206"/>
  <c r="Z182" i="46206"/>
  <c r="Z183" i="46206"/>
  <c r="Z184" i="46206"/>
  <c r="Z185" i="46206"/>
  <c r="AA165" i="46206"/>
  <c r="AA166" i="46206"/>
  <c r="AA167" i="46206"/>
  <c r="AA168" i="46206"/>
  <c r="AA169" i="46206"/>
  <c r="AA170" i="46206"/>
  <c r="AA171" i="46206"/>
  <c r="AA172" i="46206"/>
  <c r="AA173" i="46206"/>
  <c r="AA174" i="46206"/>
  <c r="AA175" i="46206"/>
  <c r="AA176" i="46206"/>
  <c r="AA177" i="46206"/>
  <c r="AA178" i="46206"/>
  <c r="AA179" i="46206"/>
  <c r="AA180" i="46206"/>
  <c r="AA181" i="46206"/>
  <c r="AA182" i="46206"/>
  <c r="AA183" i="46206"/>
  <c r="AA184" i="46206"/>
  <c r="AA185" i="46206"/>
  <c r="AA163" i="46206"/>
  <c r="C191" i="46206"/>
  <c r="C193" i="46206" s="1"/>
  <c r="E191" i="46206"/>
  <c r="G191" i="46206"/>
  <c r="I191" i="46206"/>
  <c r="D193" i="46206"/>
  <c r="F193" i="46206"/>
  <c r="G193" i="46206"/>
  <c r="N201" i="46206"/>
  <c r="P201" i="46206"/>
  <c r="Q201" i="46206"/>
  <c r="R201" i="46206"/>
  <c r="S201" i="46206"/>
  <c r="T201" i="46206"/>
  <c r="U201" i="46206"/>
  <c r="V201" i="46206"/>
  <c r="W201" i="46206"/>
  <c r="Y201" i="46206"/>
  <c r="Z201" i="46206"/>
  <c r="AA201" i="46206"/>
  <c r="AC201" i="46206"/>
  <c r="AD201" i="46206"/>
  <c r="AE201" i="46206"/>
  <c r="AF201" i="46206"/>
  <c r="AG201" i="46206"/>
  <c r="AH201" i="46206"/>
  <c r="AI201" i="46206"/>
  <c r="AJ201" i="46206"/>
  <c r="AK201" i="46206"/>
  <c r="AL201" i="46206"/>
  <c r="AM201" i="46206"/>
  <c r="AN201" i="46206"/>
  <c r="AO201" i="46206"/>
  <c r="AP201" i="46206"/>
  <c r="AQ201" i="46206"/>
  <c r="AR201" i="46206"/>
  <c r="AS201" i="46206"/>
  <c r="AT201" i="46206"/>
  <c r="AU201" i="46206"/>
  <c r="D202" i="46206"/>
  <c r="F202" i="46206"/>
  <c r="H202" i="46206"/>
  <c r="J202" i="46206"/>
  <c r="L202" i="46206"/>
  <c r="C216" i="46206"/>
  <c r="C217" i="46206"/>
  <c r="C218" i="46206"/>
  <c r="C220" i="46206"/>
  <c r="M220" i="46206" s="1"/>
  <c r="D216" i="46206"/>
  <c r="D217" i="46206"/>
  <c r="D218" i="46206"/>
  <c r="D220" i="46206"/>
  <c r="E216" i="46206"/>
  <c r="E217" i="46206"/>
  <c r="E218" i="46206"/>
  <c r="E220" i="46206"/>
  <c r="F216" i="46206"/>
  <c r="F218" i="46206"/>
  <c r="G216" i="46206"/>
  <c r="G217" i="46206"/>
  <c r="G218" i="46206"/>
  <c r="M218" i="46206" s="1"/>
  <c r="G219" i="46206"/>
  <c r="H216" i="46206"/>
  <c r="H217" i="46206"/>
  <c r="H218" i="46206"/>
  <c r="H219" i="46206"/>
  <c r="I216" i="46206"/>
  <c r="I217" i="46206"/>
  <c r="I219" i="46206"/>
  <c r="J216" i="46206"/>
  <c r="J217" i="46206"/>
  <c r="J218" i="46206"/>
  <c r="J219" i="46206"/>
  <c r="L216" i="46206"/>
  <c r="L217" i="46206"/>
  <c r="L218" i="46206"/>
  <c r="N218" i="46206" s="1"/>
  <c r="L219" i="46206"/>
  <c r="P218" i="46206"/>
  <c r="P220" i="46206"/>
  <c r="Q219" i="46206"/>
  <c r="Q220" i="46206"/>
  <c r="Q221" i="46206"/>
  <c r="R217" i="46206"/>
  <c r="R218" i="46206"/>
  <c r="R219" i="46206"/>
  <c r="R220" i="46206"/>
  <c r="R221" i="46206"/>
  <c r="S218" i="46206"/>
  <c r="AA218" i="46206"/>
  <c r="S221" i="46206"/>
  <c r="T218" i="46206"/>
  <c r="T220" i="46206"/>
  <c r="U216" i="46206"/>
  <c r="U218" i="46206"/>
  <c r="U219" i="46206"/>
  <c r="U220" i="46206"/>
  <c r="V219" i="46206"/>
  <c r="V221" i="46206"/>
  <c r="W219" i="46206"/>
  <c r="W221" i="46206"/>
  <c r="Y216" i="46206"/>
  <c r="Y215" i="46206" s="1"/>
  <c r="Y220" i="46206"/>
  <c r="Y221" i="46206"/>
  <c r="AI217" i="46206"/>
  <c r="Q52" i="169"/>
  <c r="Q42" i="169" s="1"/>
  <c r="Q84" i="169"/>
  <c r="Q85" i="169"/>
  <c r="Q86" i="169"/>
  <c r="Q87" i="169"/>
  <c r="Q88" i="169"/>
  <c r="Q117" i="169"/>
  <c r="Q100" i="169" s="1"/>
  <c r="AZ101" i="169"/>
  <c r="Q129" i="169"/>
  <c r="AI159" i="169"/>
  <c r="AJ159" i="169"/>
  <c r="M10" i="16"/>
  <c r="N10" i="16"/>
  <c r="AA10" i="16"/>
  <c r="AB10" i="16"/>
  <c r="M42" i="16"/>
  <c r="N42" i="16"/>
  <c r="AA42" i="16"/>
  <c r="AB42" i="16"/>
  <c r="M99" i="16"/>
  <c r="N99" i="16"/>
  <c r="AA99" i="16"/>
  <c r="AB99" i="16"/>
  <c r="M133" i="16"/>
  <c r="N133" i="16"/>
  <c r="AA133" i="16"/>
  <c r="AB133" i="16"/>
  <c r="M165" i="16"/>
  <c r="N165" i="16"/>
  <c r="AA165" i="16"/>
  <c r="AB165" i="16"/>
  <c r="AW29" i="20"/>
  <c r="BA49" i="20"/>
  <c r="AP29" i="20"/>
  <c r="AP49" i="20"/>
  <c r="AO29" i="20"/>
  <c r="AO51" i="20"/>
  <c r="AN29" i="20"/>
  <c r="AN49" i="20"/>
  <c r="AJ29" i="20"/>
  <c r="AJ49" i="20"/>
  <c r="L29" i="20"/>
  <c r="L49" i="20"/>
  <c r="D29" i="20"/>
  <c r="D49" i="20"/>
  <c r="AO10" i="20"/>
  <c r="N51" i="20"/>
  <c r="M10" i="20"/>
  <c r="M49" i="20"/>
  <c r="J10" i="20"/>
  <c r="J51" i="20"/>
  <c r="I49" i="20"/>
  <c r="F51" i="20"/>
  <c r="E10" i="20"/>
  <c r="E49" i="20"/>
  <c r="E47" i="20" s="1"/>
  <c r="B10" i="20"/>
  <c r="B51" i="20"/>
  <c r="B47" i="20"/>
  <c r="AP49" i="184"/>
  <c r="AP47" i="184" s="1"/>
  <c r="AI29" i="184"/>
  <c r="AI49" i="184"/>
  <c r="AB49" i="184"/>
  <c r="R49" i="184"/>
  <c r="R29" i="184"/>
  <c r="Z36" i="184"/>
  <c r="P54" i="184"/>
  <c r="Z54" i="184" s="1"/>
  <c r="P49" i="184"/>
  <c r="Z31" i="184"/>
  <c r="C52" i="184"/>
  <c r="M34" i="184"/>
  <c r="K49" i="184"/>
  <c r="K29" i="184"/>
  <c r="I49" i="184"/>
  <c r="I29" i="184"/>
  <c r="G49" i="184"/>
  <c r="G29" i="184"/>
  <c r="E49" i="184"/>
  <c r="E47" i="184" s="1"/>
  <c r="E29" i="184"/>
  <c r="C49" i="184"/>
  <c r="C29" i="184"/>
  <c r="M31" i="184"/>
  <c r="E53" i="20"/>
  <c r="E29" i="20"/>
  <c r="I53" i="20"/>
  <c r="M53" i="20"/>
  <c r="AN10" i="20"/>
  <c r="AJ10" i="20"/>
  <c r="M51" i="184"/>
  <c r="K53" i="20"/>
  <c r="K215" i="46206"/>
  <c r="BC49" i="20"/>
  <c r="AS49" i="20"/>
  <c r="K29" i="20"/>
  <c r="K49" i="20"/>
  <c r="K47" i="20" s="1"/>
  <c r="AR10" i="20"/>
  <c r="AR51" i="20"/>
  <c r="AK10" i="20"/>
  <c r="H10" i="20"/>
  <c r="H51" i="20"/>
  <c r="D10" i="20"/>
  <c r="D51" i="20"/>
  <c r="AR49" i="184"/>
  <c r="AO49" i="184"/>
  <c r="AF29" i="184"/>
  <c r="AF52" i="184"/>
  <c r="AE29" i="184"/>
  <c r="AE52" i="184"/>
  <c r="AE47" i="184" s="1"/>
  <c r="AD52" i="184"/>
  <c r="X49" i="184"/>
  <c r="Z49" i="184" s="1"/>
  <c r="V49" i="184"/>
  <c r="V47" i="184" s="1"/>
  <c r="V29" i="184"/>
  <c r="T49" i="184"/>
  <c r="P53" i="184"/>
  <c r="Z53" i="184" s="1"/>
  <c r="P50" i="184"/>
  <c r="M36" i="184"/>
  <c r="K54" i="184"/>
  <c r="M54" i="184"/>
  <c r="C50" i="184"/>
  <c r="M32" i="184"/>
  <c r="X215" i="46206"/>
  <c r="AP10" i="20"/>
  <c r="K36" i="51"/>
  <c r="C54" i="51"/>
  <c r="K35" i="51"/>
  <c r="C53" i="51"/>
  <c r="K34" i="51"/>
  <c r="C52" i="51"/>
  <c r="K33" i="51"/>
  <c r="C51" i="51"/>
  <c r="K32" i="51"/>
  <c r="C50" i="51"/>
  <c r="G49" i="51"/>
  <c r="G47" i="51"/>
  <c r="G29" i="51"/>
  <c r="K31" i="51"/>
  <c r="K49" i="51" s="1"/>
  <c r="C49" i="51"/>
  <c r="C29" i="51"/>
  <c r="V36" i="51"/>
  <c r="N54" i="51"/>
  <c r="V35" i="51"/>
  <c r="N53" i="51"/>
  <c r="V34" i="51"/>
  <c r="N52" i="51"/>
  <c r="V33" i="51"/>
  <c r="N51" i="51"/>
  <c r="V32" i="51"/>
  <c r="V50" i="51" s="1"/>
  <c r="N50" i="51"/>
  <c r="R49" i="51"/>
  <c r="R29" i="51"/>
  <c r="V31" i="51"/>
  <c r="V49" i="51" s="1"/>
  <c r="N49" i="51"/>
  <c r="N47" i="51" s="1"/>
  <c r="N29" i="51"/>
  <c r="AA49" i="51"/>
  <c r="AA29" i="51"/>
  <c r="Y49" i="51"/>
  <c r="Y29" i="51"/>
  <c r="AH29" i="51"/>
  <c r="AL49" i="51"/>
  <c r="K12" i="51"/>
  <c r="C10" i="51"/>
  <c r="V12" i="51"/>
  <c r="N10" i="51"/>
  <c r="AD10" i="51"/>
  <c r="AD49" i="51"/>
  <c r="N217" i="46206"/>
  <c r="AT132" i="46206"/>
  <c r="AT220" i="46206"/>
  <c r="AT215" i="46206" s="1"/>
  <c r="AR132" i="46206"/>
  <c r="AR220" i="46206" s="1"/>
  <c r="AR215" i="46206" s="1"/>
  <c r="AC52" i="20"/>
  <c r="W53" i="20"/>
  <c r="W51" i="20"/>
  <c r="K17" i="51"/>
  <c r="K16" i="51"/>
  <c r="K53" i="51" s="1"/>
  <c r="K15" i="51"/>
  <c r="K14" i="51"/>
  <c r="K13" i="51"/>
  <c r="G10" i="51"/>
  <c r="V17" i="51"/>
  <c r="V16" i="51"/>
  <c r="V53" i="51" s="1"/>
  <c r="V15" i="51"/>
  <c r="V10" i="51" s="1"/>
  <c r="V14" i="51"/>
  <c r="V13" i="51"/>
  <c r="R10" i="51"/>
  <c r="AA10" i="51"/>
  <c r="Y10" i="51"/>
  <c r="I49" i="51"/>
  <c r="I29" i="51"/>
  <c r="E49" i="51"/>
  <c r="E29" i="51"/>
  <c r="T49" i="51"/>
  <c r="T29" i="51"/>
  <c r="P49" i="51"/>
  <c r="P47" i="51" s="1"/>
  <c r="P29" i="51"/>
  <c r="X29" i="51"/>
  <c r="X49" i="51"/>
  <c r="Z29" i="51"/>
  <c r="Z49" i="51"/>
  <c r="AK49" i="51"/>
  <c r="AK47" i="51" s="1"/>
  <c r="AG29" i="51"/>
  <c r="AJ29" i="51"/>
  <c r="AN49" i="51"/>
  <c r="AC49" i="51"/>
  <c r="AC10" i="51"/>
  <c r="AS132" i="46206"/>
  <c r="AS220" i="46206" s="1"/>
  <c r="AS215" i="46206" s="1"/>
  <c r="AQ132" i="46206"/>
  <c r="AQ220" i="46206" s="1"/>
  <c r="AQ215" i="46206" s="1"/>
  <c r="AD52" i="20"/>
  <c r="AB53" i="20"/>
  <c r="AB51" i="20"/>
  <c r="AB47" i="20"/>
  <c r="V52" i="20"/>
  <c r="V47" i="20" s="1"/>
  <c r="T53" i="20"/>
  <c r="T51" i="20"/>
  <c r="T47" i="20"/>
  <c r="AH53" i="20"/>
  <c r="AH47" i="20" s="1"/>
  <c r="AE47" i="20"/>
  <c r="AC47" i="20"/>
  <c r="I10" i="51"/>
  <c r="E10" i="51"/>
  <c r="T10" i="51"/>
  <c r="P10" i="51"/>
  <c r="Z10" i="51"/>
  <c r="H50" i="46207"/>
  <c r="H47" i="46207"/>
  <c r="H46" i="46207"/>
  <c r="E130" i="46207"/>
  <c r="H127" i="46207"/>
  <c r="H11" i="46207" s="1"/>
  <c r="B80" i="46207"/>
  <c r="B77" i="46207"/>
  <c r="B76" i="46207"/>
  <c r="E117" i="46207"/>
  <c r="K116" i="46207"/>
  <c r="H114" i="46207"/>
  <c r="B64" i="46207"/>
  <c r="B63" i="46207"/>
  <c r="E105" i="46207"/>
  <c r="B100" i="46207"/>
  <c r="B23" i="46207" s="1"/>
  <c r="B60" i="46207"/>
  <c r="D86" i="46207"/>
  <c r="D10" i="46207"/>
  <c r="D45" i="46207"/>
  <c r="B50" i="46207"/>
  <c r="E93" i="46207"/>
  <c r="B48" i="46207"/>
  <c r="E91" i="46207"/>
  <c r="B46" i="46207"/>
  <c r="H86" i="46207"/>
  <c r="B11" i="46207" s="1"/>
  <c r="K88" i="46207"/>
  <c r="J114" i="46207"/>
  <c r="D36" i="46207" s="1"/>
  <c r="J100" i="46207"/>
  <c r="D24" i="46207" s="1"/>
  <c r="AE36" i="51"/>
  <c r="AE35" i="51"/>
  <c r="I106" i="46207" s="1"/>
  <c r="AE34" i="51"/>
  <c r="AE33" i="51"/>
  <c r="AE51" i="51" s="1"/>
  <c r="AE32" i="51"/>
  <c r="AE50" i="51" s="1"/>
  <c r="AE31" i="51"/>
  <c r="D48" i="46207"/>
  <c r="C50" i="46207"/>
  <c r="K91" i="46207"/>
  <c r="H49" i="46207"/>
  <c r="H48" i="46207"/>
  <c r="B127" i="46207"/>
  <c r="H10" i="46207" s="1"/>
  <c r="H45" i="46207"/>
  <c r="D114" i="46207"/>
  <c r="D35" i="46207" s="1"/>
  <c r="D75" i="46207"/>
  <c r="B79" i="46207"/>
  <c r="E120" i="46207"/>
  <c r="B78" i="46207"/>
  <c r="B114" i="46207"/>
  <c r="B75" i="46207"/>
  <c r="D100" i="46207"/>
  <c r="D23" i="46207"/>
  <c r="D60" i="46207"/>
  <c r="B65" i="46207"/>
  <c r="E107" i="46207"/>
  <c r="B62" i="46207"/>
  <c r="B61" i="46207"/>
  <c r="E103" i="46207"/>
  <c r="H100" i="46207"/>
  <c r="B24" i="46207"/>
  <c r="B49" i="46207"/>
  <c r="B47" i="46207"/>
  <c r="B86" i="46207"/>
  <c r="B45" i="46207"/>
  <c r="D141" i="46207"/>
  <c r="J23" i="46207" s="1"/>
  <c r="J60" i="46207"/>
  <c r="J127" i="46207"/>
  <c r="J11" i="46207" s="1"/>
  <c r="K131" i="46207"/>
  <c r="K118" i="46207"/>
  <c r="J86" i="46207"/>
  <c r="D11" i="46207" s="1"/>
  <c r="D8" i="46207"/>
  <c r="K93" i="46207"/>
  <c r="AG49" i="51"/>
  <c r="AG10" i="51"/>
  <c r="AF10" i="51"/>
  <c r="AF49" i="51"/>
  <c r="AF47" i="51" s="1"/>
  <c r="L17" i="184"/>
  <c r="B148" i="46207" s="1"/>
  <c r="E148" i="46207" s="1"/>
  <c r="L15" i="184"/>
  <c r="L10" i="184" s="1"/>
  <c r="B146" i="46207"/>
  <c r="P36" i="20"/>
  <c r="P54" i="20" s="1"/>
  <c r="P35" i="20"/>
  <c r="L36" i="184"/>
  <c r="J156" i="46207"/>
  <c r="J36" i="46207"/>
  <c r="U36" i="51"/>
  <c r="U35" i="51"/>
  <c r="U34" i="51"/>
  <c r="U29" i="51" s="1"/>
  <c r="U33" i="51"/>
  <c r="U51" i="51" s="1"/>
  <c r="U32" i="51"/>
  <c r="U31" i="51"/>
  <c r="Y35" i="184"/>
  <c r="H162" i="46207"/>
  <c r="Y33" i="184"/>
  <c r="H160" i="46207"/>
  <c r="Y31" i="184"/>
  <c r="H158" i="46207" s="1"/>
  <c r="H75" i="46207" s="1"/>
  <c r="J12" i="51"/>
  <c r="C143" i="46207" s="1"/>
  <c r="L16" i="184"/>
  <c r="B147" i="46207"/>
  <c r="L14" i="184"/>
  <c r="J36" i="51"/>
  <c r="J54" i="51" s="1"/>
  <c r="J35" i="51"/>
  <c r="I147" i="46207" s="1"/>
  <c r="K147" i="46207" s="1"/>
  <c r="J34" i="51"/>
  <c r="J33" i="51"/>
  <c r="J32" i="51"/>
  <c r="J31" i="51"/>
  <c r="D156" i="46207"/>
  <c r="J35" i="46207" s="1"/>
  <c r="J33" i="46207" s="1"/>
  <c r="U17" i="51"/>
  <c r="C163" i="46207" s="1"/>
  <c r="E163" i="46207"/>
  <c r="U16" i="51"/>
  <c r="C162" i="46207" s="1"/>
  <c r="U15" i="51"/>
  <c r="C161" i="46207"/>
  <c r="E161" i="46207" s="1"/>
  <c r="U14" i="51"/>
  <c r="B156" i="46207"/>
  <c r="Y36" i="184"/>
  <c r="H163" i="46207" s="1"/>
  <c r="Y34" i="184"/>
  <c r="H161" i="46207" s="1"/>
  <c r="Y32" i="184"/>
  <c r="H159" i="46207" s="1"/>
  <c r="H76" i="46207" s="1"/>
  <c r="I144" i="46207"/>
  <c r="I146" i="46207"/>
  <c r="I148" i="46207"/>
  <c r="I65" i="46207" s="1"/>
  <c r="B145" i="46207"/>
  <c r="I158" i="46207"/>
  <c r="I160" i="46207"/>
  <c r="J147" i="46207"/>
  <c r="P53" i="20"/>
  <c r="B10" i="46207"/>
  <c r="B35" i="46207"/>
  <c r="I102" i="46207"/>
  <c r="AE49" i="51"/>
  <c r="AE53" i="51"/>
  <c r="B36" i="46207"/>
  <c r="B33" i="46207" s="1"/>
  <c r="K29" i="51"/>
  <c r="E48" i="46207"/>
  <c r="K50" i="51"/>
  <c r="K51" i="51"/>
  <c r="K52" i="51"/>
  <c r="H35" i="46207"/>
  <c r="C160" i="46207"/>
  <c r="I143" i="46207"/>
  <c r="H64" i="46207"/>
  <c r="Y29" i="184"/>
  <c r="H79" i="46207"/>
  <c r="I159" i="46207"/>
  <c r="I163" i="46207"/>
  <c r="U54" i="51"/>
  <c r="H148" i="46207"/>
  <c r="B21" i="46207"/>
  <c r="B73" i="46207"/>
  <c r="I103" i="46207"/>
  <c r="C61" i="46207" s="1"/>
  <c r="I107" i="46207"/>
  <c r="C65" i="46207" s="1"/>
  <c r="AE54" i="51"/>
  <c r="D21" i="46207"/>
  <c r="D43" i="46207"/>
  <c r="B58" i="46207"/>
  <c r="V51" i="51"/>
  <c r="V54" i="51"/>
  <c r="D47" i="20"/>
  <c r="K102" i="46207"/>
  <c r="K103" i="46207"/>
  <c r="E61" i="46207"/>
  <c r="J64" i="46207"/>
  <c r="C75" i="46207"/>
  <c r="E75" i="46207" s="1"/>
  <c r="E116" i="46207"/>
  <c r="E104" i="46207"/>
  <c r="C148" i="46207"/>
  <c r="C158" i="46207"/>
  <c r="U49" i="51"/>
  <c r="E162" i="46207"/>
  <c r="E133" i="46207"/>
  <c r="C77" i="46207"/>
  <c r="E118" i="46207"/>
  <c r="E106" i="46207"/>
  <c r="C100" i="46207"/>
  <c r="C23" i="46207" s="1"/>
  <c r="E23" i="46207" s="1"/>
  <c r="E102" i="46207"/>
  <c r="E60" i="46207" s="1"/>
  <c r="C60" i="46207"/>
  <c r="E88" i="46207"/>
  <c r="C45" i="46207"/>
  <c r="E45" i="46207"/>
  <c r="AI47" i="51"/>
  <c r="AG47" i="51"/>
  <c r="I80" i="46207"/>
  <c r="X47" i="51"/>
  <c r="Y47" i="51"/>
  <c r="AL47" i="51"/>
  <c r="K132" i="46207"/>
  <c r="K89" i="46207"/>
  <c r="R47" i="51"/>
  <c r="K134" i="46207"/>
  <c r="I50" i="46207"/>
  <c r="K121" i="46207"/>
  <c r="C76" i="46207"/>
  <c r="K117" i="46207"/>
  <c r="E158" i="46207"/>
  <c r="I75" i="46207"/>
  <c r="K75" i="46207" s="1"/>
  <c r="E100" i="46207"/>
  <c r="E76" i="46207"/>
  <c r="AO47" i="184" l="1"/>
  <c r="V47" i="51"/>
  <c r="M29" i="184"/>
  <c r="H80" i="46207"/>
  <c r="K80" i="46207" s="1"/>
  <c r="K163" i="46207"/>
  <c r="H156" i="46207"/>
  <c r="BC47" i="20"/>
  <c r="AR47" i="20"/>
  <c r="H29" i="20"/>
  <c r="H49" i="20"/>
  <c r="H47" i="20" s="1"/>
  <c r="I60" i="46207"/>
  <c r="E143" i="46207"/>
  <c r="AE29" i="51"/>
  <c r="AL49" i="20"/>
  <c r="L163" i="46206"/>
  <c r="L221" i="46206" s="1"/>
  <c r="H163" i="46206"/>
  <c r="H221" i="46206" s="1"/>
  <c r="H215" i="46206" s="1"/>
  <c r="W42" i="46206"/>
  <c r="W217" i="46206" s="1"/>
  <c r="W215" i="46206" s="1"/>
  <c r="AV29" i="20"/>
  <c r="AZ49" i="20"/>
  <c r="M29" i="20"/>
  <c r="M51" i="20"/>
  <c r="M47" i="20" s="1"/>
  <c r="K55" i="20" s="1"/>
  <c r="Q10" i="20"/>
  <c r="X50" i="184"/>
  <c r="X47" i="184" s="1"/>
  <c r="X29" i="184"/>
  <c r="Z32" i="184"/>
  <c r="Z29" i="184" s="1"/>
  <c r="I141" i="46207"/>
  <c r="I24" i="46207" s="1"/>
  <c r="V52" i="51"/>
  <c r="K161" i="46207"/>
  <c r="H78" i="46207"/>
  <c r="T47" i="51"/>
  <c r="F215" i="46206"/>
  <c r="D33" i="46207"/>
  <c r="E50" i="46207"/>
  <c r="B43" i="46207"/>
  <c r="H8" i="46207"/>
  <c r="Z47" i="51"/>
  <c r="AA47" i="51"/>
  <c r="Z50" i="184"/>
  <c r="J47" i="20"/>
  <c r="AA221" i="46206"/>
  <c r="I52" i="20"/>
  <c r="I47" i="20" s="1"/>
  <c r="I29" i="20"/>
  <c r="AM51" i="20"/>
  <c r="AM10" i="20"/>
  <c r="B8" i="46207"/>
  <c r="AM29" i="20"/>
  <c r="AM49" i="20"/>
  <c r="H43" i="46207"/>
  <c r="C47" i="51"/>
  <c r="J215" i="46206"/>
  <c r="N216" i="46206"/>
  <c r="Z163" i="46206"/>
  <c r="M181" i="46206"/>
  <c r="M173" i="46206"/>
  <c r="C163" i="46206"/>
  <c r="C221" i="46206" s="1"/>
  <c r="M165" i="46206"/>
  <c r="M132" i="46206"/>
  <c r="R10" i="46206"/>
  <c r="R216" i="46206" s="1"/>
  <c r="R215" i="46206" s="1"/>
  <c r="Z27" i="46206"/>
  <c r="Z19" i="46206"/>
  <c r="M10" i="46206"/>
  <c r="AA63" i="46206"/>
  <c r="AA216" i="46206"/>
  <c r="Q215" i="46206"/>
  <c r="L10" i="20"/>
  <c r="J18" i="20" s="1"/>
  <c r="L51" i="20"/>
  <c r="L47" i="20" s="1"/>
  <c r="AR54" i="184"/>
  <c r="AR47" i="184" s="1"/>
  <c r="AO29" i="184"/>
  <c r="O29" i="20"/>
  <c r="O49" i="20"/>
  <c r="O47" i="20" s="1"/>
  <c r="J29" i="51"/>
  <c r="J51" i="51"/>
  <c r="I145" i="46207"/>
  <c r="AE52" i="51"/>
  <c r="I105" i="46207"/>
  <c r="AK49" i="20"/>
  <c r="AK47" i="20" s="1"/>
  <c r="I215" i="46206"/>
  <c r="G163" i="46206"/>
  <c r="G221" i="46206" s="1"/>
  <c r="M184" i="46206"/>
  <c r="N181" i="46206"/>
  <c r="N173" i="46206"/>
  <c r="N165" i="46206"/>
  <c r="M98" i="46206"/>
  <c r="N219" i="46206"/>
  <c r="AR53" i="20"/>
  <c r="AR29" i="20"/>
  <c r="AZ50" i="20"/>
  <c r="AZ10" i="20"/>
  <c r="AO52" i="184"/>
  <c r="AL29" i="184"/>
  <c r="K10" i="51"/>
  <c r="K54" i="51"/>
  <c r="K47" i="51" s="1"/>
  <c r="K159" i="46207"/>
  <c r="I77" i="46207"/>
  <c r="E160" i="46207"/>
  <c r="H65" i="46207"/>
  <c r="U52" i="51"/>
  <c r="I161" i="46207"/>
  <c r="I78" i="46207" s="1"/>
  <c r="AN47" i="51"/>
  <c r="M50" i="184"/>
  <c r="AA220" i="46206"/>
  <c r="M216" i="46206"/>
  <c r="M176" i="46206"/>
  <c r="E193" i="46206"/>
  <c r="K158" i="46207"/>
  <c r="B141" i="46207"/>
  <c r="V29" i="51"/>
  <c r="H77" i="46207"/>
  <c r="K160" i="46207"/>
  <c r="U53" i="51"/>
  <c r="I162" i="46207"/>
  <c r="K162" i="46207" s="1"/>
  <c r="K106" i="46207"/>
  <c r="E64" i="46207" s="1"/>
  <c r="C64" i="46207"/>
  <c r="AB47" i="184"/>
  <c r="Q63" i="169"/>
  <c r="U215" i="46206"/>
  <c r="L215" i="46206"/>
  <c r="G215" i="46206"/>
  <c r="Z221" i="46206"/>
  <c r="F163" i="46206"/>
  <c r="F221" i="46206" s="1"/>
  <c r="N180" i="46206"/>
  <c r="N172" i="46206"/>
  <c r="Z132" i="46206"/>
  <c r="M219" i="46206"/>
  <c r="AS52" i="20"/>
  <c r="AS47" i="20" s="1"/>
  <c r="AS29" i="20"/>
  <c r="G29" i="20"/>
  <c r="G49" i="20"/>
  <c r="C49" i="20"/>
  <c r="C47" i="20" s="1"/>
  <c r="C29" i="20"/>
  <c r="AB50" i="184"/>
  <c r="AB29" i="184"/>
  <c r="Z10" i="184"/>
  <c r="AE47" i="51"/>
  <c r="Z100" i="46206"/>
  <c r="Z98" i="46206" s="1"/>
  <c r="P98" i="46206"/>
  <c r="P219" i="46206" s="1"/>
  <c r="Z219" i="46206" s="1"/>
  <c r="I104" i="46207"/>
  <c r="AD47" i="20"/>
  <c r="E37" i="20"/>
  <c r="E163" i="46206"/>
  <c r="E221" i="46206" s="1"/>
  <c r="E215" i="46206" s="1"/>
  <c r="AA217" i="46206"/>
  <c r="AY29" i="20"/>
  <c r="F49" i="20"/>
  <c r="F47" i="20" s="1"/>
  <c r="F29" i="20"/>
  <c r="AH29" i="184"/>
  <c r="Q49" i="20"/>
  <c r="Z220" i="46206"/>
  <c r="D163" i="46206"/>
  <c r="D221" i="46206" s="1"/>
  <c r="N221" i="46206" s="1"/>
  <c r="Z63" i="46206"/>
  <c r="AA48" i="46206"/>
  <c r="BA52" i="20"/>
  <c r="AZ52" i="20"/>
  <c r="AN51" i="20"/>
  <c r="K10" i="20"/>
  <c r="K18" i="20" s="1"/>
  <c r="Y49" i="184"/>
  <c r="S47" i="184"/>
  <c r="R52" i="184"/>
  <c r="Z15" i="184"/>
  <c r="V10" i="184"/>
  <c r="K107" i="46207"/>
  <c r="E65" i="46207" s="1"/>
  <c r="M49" i="184"/>
  <c r="J148" i="46207"/>
  <c r="J65" i="46207" s="1"/>
  <c r="J49" i="51"/>
  <c r="N10" i="20"/>
  <c r="M217" i="46206"/>
  <c r="S132" i="46206"/>
  <c r="S220" i="46206" s="1"/>
  <c r="N134" i="46206"/>
  <c r="N132" i="46206" s="1"/>
  <c r="AA52" i="46206"/>
  <c r="AA44" i="46206"/>
  <c r="S42" i="46206"/>
  <c r="S217" i="46206" s="1"/>
  <c r="S215" i="46206" s="1"/>
  <c r="Z46" i="46206"/>
  <c r="BB47" i="20"/>
  <c r="BA51" i="20"/>
  <c r="BA47" i="20" s="1"/>
  <c r="AN50" i="20"/>
  <c r="AN47" i="20" s="1"/>
  <c r="AQ47" i="184"/>
  <c r="R51" i="184"/>
  <c r="Z51" i="184" s="1"/>
  <c r="Z33" i="184"/>
  <c r="X10" i="184"/>
  <c r="Z35" i="184"/>
  <c r="AD29" i="184"/>
  <c r="D18" i="20"/>
  <c r="Z218" i="46206"/>
  <c r="P10" i="46206"/>
  <c r="P216" i="46206" s="1"/>
  <c r="R63" i="169"/>
  <c r="Q33" i="20" s="1"/>
  <c r="Q51" i="20" s="1"/>
  <c r="AS10" i="20"/>
  <c r="AN47" i="184"/>
  <c r="T52" i="184"/>
  <c r="T47" i="184" s="1"/>
  <c r="Z34" i="184"/>
  <c r="P52" i="184"/>
  <c r="D55" i="20"/>
  <c r="AL51" i="20"/>
  <c r="K37" i="20"/>
  <c r="S98" i="46206"/>
  <c r="S219" i="46206" s="1"/>
  <c r="AA219" i="46206" s="1"/>
  <c r="N63" i="46206"/>
  <c r="Z44" i="46206"/>
  <c r="P42" i="46206"/>
  <c r="P217" i="46206" s="1"/>
  <c r="Z217" i="46206" s="1"/>
  <c r="M42" i="46206"/>
  <c r="V10" i="46206"/>
  <c r="V216" i="46206" s="1"/>
  <c r="V215" i="46206" s="1"/>
  <c r="AA30" i="46206"/>
  <c r="AA22" i="46206"/>
  <c r="AA14" i="46206"/>
  <c r="AA10" i="46206" s="1"/>
  <c r="Q52" i="20"/>
  <c r="B29" i="20"/>
  <c r="Y51" i="184"/>
  <c r="AO10" i="184"/>
  <c r="AC10" i="184"/>
  <c r="AC52" i="184"/>
  <c r="AC47" i="184" s="1"/>
  <c r="D37" i="20"/>
  <c r="AJ52" i="20"/>
  <c r="AJ47" i="20" s="1"/>
  <c r="BC10" i="20"/>
  <c r="BA10" i="20"/>
  <c r="G10" i="20"/>
  <c r="E18" i="20" s="1"/>
  <c r="AG47" i="184"/>
  <c r="AI10" i="184"/>
  <c r="R10" i="184"/>
  <c r="P47" i="184"/>
  <c r="AM29" i="184"/>
  <c r="U42" i="46206"/>
  <c r="U217" i="46206" s="1"/>
  <c r="AA49" i="46206"/>
  <c r="Z50" i="46206"/>
  <c r="BC51" i="20"/>
  <c r="AP51" i="20"/>
  <c r="AP47" i="20" s="1"/>
  <c r="N29" i="20"/>
  <c r="J37" i="20" s="1"/>
  <c r="N49" i="20"/>
  <c r="N47" i="20" s="1"/>
  <c r="G51" i="20"/>
  <c r="Y50" i="184"/>
  <c r="O47" i="184"/>
  <c r="AI51" i="184"/>
  <c r="AI47" i="184" s="1"/>
  <c r="T10" i="184"/>
  <c r="U37" i="20"/>
  <c r="AB18" i="20"/>
  <c r="AH215" i="46206"/>
  <c r="AF215" i="46206"/>
  <c r="AD53" i="20"/>
  <c r="Z51" i="20"/>
  <c r="Z47" i="20" s="1"/>
  <c r="U50" i="20"/>
  <c r="AB29" i="20"/>
  <c r="AB37" i="20" s="1"/>
  <c r="T29" i="20"/>
  <c r="G52" i="184"/>
  <c r="K53" i="184"/>
  <c r="K47" i="184" s="1"/>
  <c r="C53" i="184"/>
  <c r="M53" i="184" s="1"/>
  <c r="AC215" i="46206"/>
  <c r="AG215" i="46206"/>
  <c r="AO215" i="46206"/>
  <c r="Y52" i="20"/>
  <c r="AA37" i="20"/>
  <c r="M17" i="184"/>
  <c r="M10" i="184" s="1"/>
  <c r="AN215" i="46206"/>
  <c r="H61" i="46207"/>
  <c r="AE10" i="20"/>
  <c r="AA18" i="20" s="1"/>
  <c r="AG29" i="184"/>
  <c r="G53" i="184"/>
  <c r="AJ215" i="46206"/>
  <c r="X52" i="20"/>
  <c r="X47" i="20" s="1"/>
  <c r="AA51" i="20"/>
  <c r="U52" i="20"/>
  <c r="Z12" i="46206"/>
  <c r="Z10" i="46206" s="1"/>
  <c r="V18" i="20"/>
  <c r="M35" i="184"/>
  <c r="I52" i="184"/>
  <c r="I47" i="184" s="1"/>
  <c r="AK215" i="46206"/>
  <c r="AF51" i="20"/>
  <c r="AF47" i="20" s="1"/>
  <c r="S50" i="20"/>
  <c r="S47" i="20" s="1"/>
  <c r="Y53" i="20"/>
  <c r="W49" i="20"/>
  <c r="W47" i="20" s="1"/>
  <c r="C129" i="46207"/>
  <c r="I129" i="46207"/>
  <c r="AJ49" i="51"/>
  <c r="AF29" i="51"/>
  <c r="C121" i="46207"/>
  <c r="AB54" i="51"/>
  <c r="AB10" i="51"/>
  <c r="V37" i="20"/>
  <c r="U18" i="20"/>
  <c r="AI215" i="46206"/>
  <c r="AE215" i="46206"/>
  <c r="AP215" i="46206"/>
  <c r="AA50" i="20"/>
  <c r="AA47" i="20" s="1"/>
  <c r="AD54" i="51"/>
  <c r="AC52" i="51"/>
  <c r="AE10" i="51"/>
  <c r="M47" i="51"/>
  <c r="I54" i="51"/>
  <c r="T53" i="51"/>
  <c r="AN52" i="51"/>
  <c r="I133" i="46207"/>
  <c r="AJ53" i="51"/>
  <c r="D79" i="46207"/>
  <c r="P34" i="20"/>
  <c r="L31" i="184"/>
  <c r="D78" i="46207"/>
  <c r="I120" i="46207"/>
  <c r="K120" i="46207" s="1"/>
  <c r="AB53" i="51"/>
  <c r="AC54" i="51"/>
  <c r="C89" i="46207"/>
  <c r="AM50" i="51"/>
  <c r="I90" i="46207"/>
  <c r="AM51" i="51"/>
  <c r="E52" i="51"/>
  <c r="E47" i="51" s="1"/>
  <c r="I50" i="51"/>
  <c r="AA53" i="51"/>
  <c r="AC51" i="51"/>
  <c r="AN54" i="51"/>
  <c r="AK10" i="51"/>
  <c r="AM100" i="149"/>
  <c r="AJ15" i="51" s="1"/>
  <c r="D77" i="46207"/>
  <c r="E77" i="46207" s="1"/>
  <c r="AB52" i="51"/>
  <c r="I119" i="46207"/>
  <c r="D63" i="46207"/>
  <c r="AD50" i="51"/>
  <c r="AB47" i="51"/>
  <c r="BB65" i="169"/>
  <c r="AY14" i="20" s="1"/>
  <c r="BB10" i="169"/>
  <c r="AY12" i="20" s="1"/>
  <c r="I130" i="46207"/>
  <c r="AJ50" i="51"/>
  <c r="D62" i="46207"/>
  <c r="AC53" i="51"/>
  <c r="H47" i="51"/>
  <c r="L34" i="184"/>
  <c r="H146" i="46207" s="1"/>
  <c r="AM47" i="51"/>
  <c r="I51" i="51"/>
  <c r="BB165" i="169"/>
  <c r="AY17" i="20" s="1"/>
  <c r="C79" i="46207"/>
  <c r="E79" i="46207" s="1"/>
  <c r="AD52" i="51"/>
  <c r="AC50" i="51"/>
  <c r="I92" i="46207"/>
  <c r="AM53" i="51"/>
  <c r="AD29" i="51"/>
  <c r="T51" i="51"/>
  <c r="Z54" i="51"/>
  <c r="AM64" i="149"/>
  <c r="AJ14" i="51" s="1"/>
  <c r="AJ54" i="51"/>
  <c r="E119" i="46207"/>
  <c r="D61" i="46207"/>
  <c r="D58" i="46207" s="1"/>
  <c r="J13" i="51"/>
  <c r="U13" i="51"/>
  <c r="S47" i="51"/>
  <c r="J15" i="51"/>
  <c r="P33" i="20"/>
  <c r="L32" i="184"/>
  <c r="H144" i="46207" s="1"/>
  <c r="L33" i="184"/>
  <c r="H145" i="46207" s="1"/>
  <c r="J16" i="51"/>
  <c r="E90" i="46207"/>
  <c r="J14" i="51"/>
  <c r="C145" i="46207" s="1"/>
  <c r="P32" i="20"/>
  <c r="AH49" i="51"/>
  <c r="AH47" i="51" s="1"/>
  <c r="Z47" i="184" l="1"/>
  <c r="H62" i="46207"/>
  <c r="K145" i="46207"/>
  <c r="K92" i="46207"/>
  <c r="C49" i="46207"/>
  <c r="E49" i="46207" s="1"/>
  <c r="AD47" i="51"/>
  <c r="K133" i="46207"/>
  <c r="I49" i="46207"/>
  <c r="K49" i="46207" s="1"/>
  <c r="C114" i="46207"/>
  <c r="C80" i="46207"/>
  <c r="E80" i="46207" s="1"/>
  <c r="E121" i="46207"/>
  <c r="G47" i="184"/>
  <c r="M52" i="184"/>
  <c r="M47" i="184" s="1"/>
  <c r="Y47" i="184"/>
  <c r="K104" i="46207"/>
  <c r="C62" i="46207"/>
  <c r="C58" i="46207" s="1"/>
  <c r="I100" i="46207"/>
  <c r="C24" i="46207" s="1"/>
  <c r="H63" i="46207"/>
  <c r="D215" i="46206"/>
  <c r="K144" i="46207"/>
  <c r="AC47" i="51"/>
  <c r="N215" i="46206"/>
  <c r="J145" i="46207"/>
  <c r="J62" i="46207" s="1"/>
  <c r="P51" i="20"/>
  <c r="K119" i="46207"/>
  <c r="C78" i="46207"/>
  <c r="I114" i="46207"/>
  <c r="I47" i="51"/>
  <c r="AJ47" i="51"/>
  <c r="Y47" i="20"/>
  <c r="AA42" i="46206"/>
  <c r="Q47" i="20"/>
  <c r="K77" i="46207"/>
  <c r="K148" i="46207"/>
  <c r="K78" i="46207"/>
  <c r="AL47" i="20"/>
  <c r="D131" i="46207"/>
  <c r="J47" i="46207" s="1"/>
  <c r="AY51" i="20"/>
  <c r="AJ51" i="51"/>
  <c r="C131" i="46207"/>
  <c r="K129" i="46207"/>
  <c r="K127" i="46207" s="1"/>
  <c r="I127" i="46207"/>
  <c r="I11" i="46207" s="1"/>
  <c r="P215" i="46206"/>
  <c r="Z216" i="46206"/>
  <c r="Z215" i="46206" s="1"/>
  <c r="C144" i="46207"/>
  <c r="J10" i="51"/>
  <c r="J53" i="51"/>
  <c r="C147" i="46207"/>
  <c r="E89" i="46207"/>
  <c r="C86" i="46207"/>
  <c r="C46" i="46207"/>
  <c r="J144" i="46207"/>
  <c r="P29" i="20"/>
  <c r="P50" i="20"/>
  <c r="P47" i="20" s="1"/>
  <c r="C146" i="46207"/>
  <c r="J52" i="51"/>
  <c r="U47" i="20"/>
  <c r="H73" i="46207"/>
  <c r="R47" i="184"/>
  <c r="AA215" i="46206"/>
  <c r="M163" i="46206"/>
  <c r="I156" i="46207"/>
  <c r="I36" i="46207" s="1"/>
  <c r="I79" i="46207"/>
  <c r="K79" i="46207" s="1"/>
  <c r="E145" i="46207"/>
  <c r="I62" i="46207"/>
  <c r="D134" i="46207"/>
  <c r="AY54" i="20"/>
  <c r="I46" i="46207"/>
  <c r="K46" i="46207" s="1"/>
  <c r="K130" i="46207"/>
  <c r="D73" i="46207"/>
  <c r="H143" i="46207"/>
  <c r="L29" i="184"/>
  <c r="AJ10" i="51"/>
  <c r="Z42" i="46206"/>
  <c r="Z52" i="184"/>
  <c r="G47" i="20"/>
  <c r="E55" i="20" s="1"/>
  <c r="H23" i="46207"/>
  <c r="C47" i="184"/>
  <c r="K65" i="46207"/>
  <c r="N163" i="46206"/>
  <c r="M221" i="46206"/>
  <c r="M215" i="46206" s="1"/>
  <c r="C215" i="46206"/>
  <c r="AM47" i="20"/>
  <c r="H36" i="46207"/>
  <c r="C159" i="46207"/>
  <c r="U50" i="51"/>
  <c r="U47" i="51" s="1"/>
  <c r="U10" i="51"/>
  <c r="D129" i="46207"/>
  <c r="AY10" i="20"/>
  <c r="AY49" i="20"/>
  <c r="AY47" i="20" s="1"/>
  <c r="C132" i="46207"/>
  <c r="AJ52" i="51"/>
  <c r="C47" i="46207"/>
  <c r="E47" i="46207" s="1"/>
  <c r="I86" i="46207"/>
  <c r="K90" i="46207"/>
  <c r="J146" i="46207"/>
  <c r="J63" i="46207" s="1"/>
  <c r="P52" i="20"/>
  <c r="I45" i="46207"/>
  <c r="J50" i="51"/>
  <c r="J47" i="51" s="1"/>
  <c r="K105" i="46207"/>
  <c r="E63" i="46207" s="1"/>
  <c r="C63" i="46207"/>
  <c r="Q29" i="20"/>
  <c r="J55" i="20"/>
  <c r="AZ47" i="20"/>
  <c r="D127" i="46207" l="1"/>
  <c r="J10" i="46207" s="1"/>
  <c r="J8" i="46207" s="1"/>
  <c r="J45" i="46207"/>
  <c r="J43" i="46207" s="1"/>
  <c r="E86" i="46207"/>
  <c r="C10" i="46207"/>
  <c r="E10" i="46207" s="1"/>
  <c r="K146" i="46207"/>
  <c r="K86" i="46207"/>
  <c r="C11" i="46207"/>
  <c r="I64" i="46207"/>
  <c r="K64" i="46207" s="1"/>
  <c r="E147" i="46207"/>
  <c r="C156" i="46207"/>
  <c r="I76" i="46207"/>
  <c r="E159" i="46207"/>
  <c r="H33" i="46207"/>
  <c r="K36" i="46207"/>
  <c r="C73" i="46207"/>
  <c r="E73" i="46207" s="1"/>
  <c r="E78" i="46207"/>
  <c r="I48" i="46207"/>
  <c r="K48" i="46207" s="1"/>
  <c r="E132" i="46207"/>
  <c r="K156" i="46207"/>
  <c r="E144" i="46207"/>
  <c r="I61" i="46207"/>
  <c r="C141" i="46207"/>
  <c r="J50" i="46207"/>
  <c r="K50" i="46207" s="1"/>
  <c r="E134" i="46207"/>
  <c r="K11" i="46207"/>
  <c r="E114" i="46207"/>
  <c r="C35" i="46207"/>
  <c r="E35" i="46207" s="1"/>
  <c r="K100" i="46207"/>
  <c r="E62" i="46207"/>
  <c r="E58" i="46207" s="1"/>
  <c r="E131" i="46207"/>
  <c r="I47" i="46207"/>
  <c r="K47" i="46207" s="1"/>
  <c r="H60" i="46207"/>
  <c r="K143" i="46207"/>
  <c r="H141" i="46207"/>
  <c r="I63" i="46207"/>
  <c r="K63" i="46207" s="1"/>
  <c r="E146" i="46207"/>
  <c r="C36" i="46207"/>
  <c r="K114" i="46207"/>
  <c r="C127" i="46207"/>
  <c r="I10" i="46207" s="1"/>
  <c r="I8" i="46207" s="1"/>
  <c r="E129" i="46207"/>
  <c r="J61" i="46207"/>
  <c r="J58" i="46207" s="1"/>
  <c r="J141" i="46207"/>
  <c r="J24" i="46207" s="1"/>
  <c r="J21" i="46207" s="1"/>
  <c r="C43" i="46207"/>
  <c r="E43" i="46207" s="1"/>
  <c r="E46" i="46207"/>
  <c r="C21" i="46207"/>
  <c r="E24" i="46207"/>
  <c r="E21" i="46207" s="1"/>
  <c r="K62" i="46207"/>
  <c r="K61" i="46207" l="1"/>
  <c r="I58" i="46207"/>
  <c r="K141" i="46207"/>
  <c r="H24" i="46207"/>
  <c r="C8" i="46207"/>
  <c r="E8" i="46207" s="1"/>
  <c r="E11" i="46207"/>
  <c r="E127" i="46207"/>
  <c r="K60" i="46207"/>
  <c r="H58" i="46207"/>
  <c r="K58" i="46207" s="1"/>
  <c r="I23" i="46207"/>
  <c r="E141" i="46207"/>
  <c r="K10" i="46207"/>
  <c r="K8" i="46207" s="1"/>
  <c r="K45" i="46207"/>
  <c r="K43" i="46207" s="1"/>
  <c r="I73" i="46207"/>
  <c r="K73" i="46207" s="1"/>
  <c r="K76" i="46207"/>
  <c r="C33" i="46207"/>
  <c r="E33" i="46207" s="1"/>
  <c r="E36" i="46207"/>
  <c r="I43" i="46207"/>
  <c r="I35" i="46207"/>
  <c r="E156" i="46207"/>
  <c r="K35" i="46207" l="1"/>
  <c r="K33" i="46207" s="1"/>
  <c r="I33" i="46207"/>
  <c r="I21" i="46207"/>
  <c r="K23" i="46207"/>
  <c r="H21" i="46207"/>
  <c r="K24" i="46207"/>
  <c r="K21" i="46207" s="1"/>
</calcChain>
</file>

<file path=xl/sharedStrings.xml><?xml version="1.0" encoding="utf-8"?>
<sst xmlns="http://schemas.openxmlformats.org/spreadsheetml/2006/main" count="9080" uniqueCount="490">
  <si>
    <t xml:space="preserve"> TABLEAU  52: REPARTITION DES SECTIONS,  DES SALLES DE CLASSE, DU PERSONNEL</t>
  </si>
  <si>
    <t xml:space="preserve"> TABLEAU  115: REPARTITION DES SECTIONS, DES SALLES DE CLASSE, DU PERSONNEL   </t>
  </si>
  <si>
    <t xml:space="preserve"> TABLEAU  116: REPARTITION DES SECTIONS, DES SALLES DE CLASSE, DU PERSONNEL   </t>
  </si>
  <si>
    <t xml:space="preserve"> TABLEAU  53: REPARTITION DES SECTIONS,  DES SALLES DE CLASSE, DU PERSONNEL</t>
  </si>
  <si>
    <t xml:space="preserve"> TABLEAU  54: REPARTITION DES SECTIONS,  DES SALLES DE CLASSE, DU PERSONNEL</t>
  </si>
  <si>
    <t xml:space="preserve"> TABLEAU  117: REPARTITION DES SECTIONS, DES SALLES DE CLASSE, DU PERSONNEL   </t>
  </si>
  <si>
    <t>TABLEAU 154: REPARTITION DES SECTIONS, DES SALLES DE CLASSE , DU PERSONNEL</t>
  </si>
  <si>
    <t>TABLEAU 155: REPARTITION DES SECTIONS, DES SALLES DE CLASSE, DU PERSONNEL</t>
  </si>
  <si>
    <t>TABLEAU 156: REPARTITION DES SECTIONS, DES  SALLES DE CLASSE, DU PERSONNEL</t>
  </si>
  <si>
    <t>TABLEAU 157: REPARTITION DES SECTIONS, DES SALLES DE CLASSE, DU PERSONNEL</t>
  </si>
  <si>
    <t>TABLEAU 158: REPARTITION DES SECTIONS, DES SALLES DE CLASSE, DU PERSONNEL</t>
  </si>
  <si>
    <t>TABLEAU 159: REPARTITION DES SECTIONS, DES SALLES DE CLASSE, DU PERSONNEL</t>
  </si>
  <si>
    <t xml:space="preserve">TABLEAU  98 : REPARTITION DES EFFECTIFS DES ELEVES DU PRIMAIRE  </t>
  </si>
  <si>
    <t xml:space="preserve">TABLEAU  105: REPARTITION DES REDOUBLANTS DU PRIMAIRE </t>
  </si>
  <si>
    <t xml:space="preserve">TABLEAU  99: REPARTITION DES EFFECTIFS DES ELEVES DU PRIMAIRE </t>
  </si>
  <si>
    <t xml:space="preserve">TABLEAU  106: REPARTITION DES REDOUBLANTS DU PRIMAIRE </t>
  </si>
  <si>
    <t xml:space="preserve">TABLEAU  100: REPARTITION DES EFFECTIFS DES ELEVES DU PRIMAIRE </t>
  </si>
  <si>
    <t xml:space="preserve">TABLEAU  107: REPARTITION DES REDOUBLANTS DU PRIMAIRE </t>
  </si>
  <si>
    <t xml:space="preserve">TABLEAU  101: REPARTITION DES EFFECTIFS DES ELEVES DU PRIMAIRE </t>
  </si>
  <si>
    <t xml:space="preserve">TABLEAU  108: REPARTITION DES REDOUBLANTS DU PRIMAIRE </t>
  </si>
  <si>
    <t xml:space="preserve">TABLEAU  102: REPARTITION DES EFFECTIFS DES ELEVES DU PRIMAIRE </t>
  </si>
  <si>
    <t xml:space="preserve">TABLEAU  109: REPARTITION DES REDOUBLANTS DU PRIMAIRE </t>
  </si>
  <si>
    <t xml:space="preserve">TABLEAU  103: REPARTITION DES EFFECTIFS DES ELEVES DU PRIMAIRE </t>
  </si>
  <si>
    <t xml:space="preserve">TABLEAU  110: REPARTITION DES REDOUBLANTS DU PRIMAIRE </t>
  </si>
  <si>
    <t>TABLEAU  91: REPARTITION  DE SECTIONS, DES SALLES DE CLASSE, DU PERSONNEL</t>
  </si>
  <si>
    <t>TABLEAU  92: REPARTITION  DE SECTIONS, DES SALLES DE CLASSE, DU PERSONNEL</t>
  </si>
  <si>
    <t>TABLEAU  93: REPARTITION  DE SECTIONS, DES SALLES DE CLASSE, DU PERSONNEL</t>
  </si>
  <si>
    <t>TABLEAU   94: REPARTITION  DE SECTIONS, DES SALLES DE CLASSE, DU PERSONNEL</t>
  </si>
  <si>
    <t>TABLEAU  96: REPARTITION  DE SECTIONS, DES SALLES DE CLASSE, DU PERSONNEL</t>
  </si>
  <si>
    <t>TABLEAU  70: REPARTITION  DE SECTIONS, DE SALLES DE CLASSE, DU PERSONNEL</t>
  </si>
  <si>
    <t>TABLEAU  72: REPARTITION   DE SECTIONS, DE SALLES DE CLASSE , DU PERSONNEL</t>
  </si>
  <si>
    <t>TABLEAU  73: REPARTITION   DE SECTIONS, DE SALLES DE  CLASSE, DU PERSONNEL</t>
  </si>
  <si>
    <t>TABLEAU  74: REPARTITION   DE SECTIONS, DE SALLES DE  CLASSE, DU PERSONNEL</t>
  </si>
  <si>
    <t>TABLEAU  75: REPARTITION   DE SECTIONS, DE SALLES DE  CLASSE, DU PERSONNEL</t>
  </si>
  <si>
    <t xml:space="preserve"> TABLEAU  51 : REPARTITION DES SECTIONS,  DES SALLES DE CLASSE, DU PERSONNEL</t>
  </si>
  <si>
    <t xml:space="preserve">TABLEAU  69: REPARTITION DES SECTIONS, DES SALLES DE CLASSE, DU PERSONNEL </t>
  </si>
  <si>
    <t xml:space="preserve">TABLEAU 132 : REPARTITION DES SECTIONS, DES SALLES DE CLASSE, DU PERSONNEL </t>
  </si>
  <si>
    <t>TABLEAU 30: REPARTITION DES SECTIONS, DES SALLES DE CLASSE, DU PERSONNEL</t>
  </si>
  <si>
    <t>TABLEAU 135: REPARTITION DES SECTIONS, DES SALLES DE CLASSE, DU PERSONNEL</t>
  </si>
  <si>
    <t>TABLEAU  02: NOMBRE DE SALLES DE CLASSES UTILISEES</t>
  </si>
  <si>
    <t xml:space="preserve">TABLEAU  05 : REPARTITION DES EFFECTIFS DES ELEVES </t>
  </si>
  <si>
    <t xml:space="preserve">TABLEAU  06: REPARTITION DES REDOUBLANTS </t>
  </si>
  <si>
    <t>TABLEAU  08: REPARTITION DES SALLES DE CLASSES UTILISEES</t>
  </si>
  <si>
    <t xml:space="preserve">TABLEAU  11: REPARTITION DES EFFECTIFS DES ELEVES </t>
  </si>
  <si>
    <t>SAMBAVA</t>
  </si>
  <si>
    <t>IHOSY</t>
  </si>
  <si>
    <t>école</t>
  </si>
  <si>
    <t>Salles de classe utilisées</t>
  </si>
  <si>
    <t>AMPARAFARAVOLA</t>
  </si>
  <si>
    <t>MORAMANGA</t>
  </si>
  <si>
    <t>PAR SEXE, PAR ANNEE D'ETUDE ET PAR FIVONDRONANA</t>
  </si>
  <si>
    <t>ANTANANARIVO AVARADRANO</t>
  </si>
  <si>
    <t>VOHIPENO</t>
  </si>
  <si>
    <t>VONDROZO</t>
  </si>
  <si>
    <t>BELOHA</t>
  </si>
  <si>
    <t>TOLIARA I</t>
  </si>
  <si>
    <t xml:space="preserve">BETIOKY SUD                                       </t>
  </si>
  <si>
    <t>TOTAL PRIMAIRE</t>
  </si>
  <si>
    <t>non en classe</t>
  </si>
  <si>
    <t>SECTIONS</t>
  </si>
  <si>
    <t>TABLEAU 136 : REPARTITION DES SECTIONS, DES SALLES DE CLASSE, DU PERSONNEL</t>
  </si>
  <si>
    <t>TABLEAU 137 : REPARTITION DES SECTIONS, DES SALLES DE CLASSE, DU PERSONNEL</t>
  </si>
  <si>
    <t>TABLEAU 138: REPARTITION DES SECTIONS, DES SALLES DE CLASSE, DU PERSONNEL</t>
  </si>
  <si>
    <t>Fonctionnel</t>
  </si>
  <si>
    <t>SECTION</t>
  </si>
  <si>
    <t>existant</t>
  </si>
  <si>
    <t>fermé</t>
  </si>
  <si>
    <t xml:space="preserve">PAR SECTEUR ET  PAR NIVEAU </t>
  </si>
  <si>
    <t>public+privé</t>
  </si>
  <si>
    <t>PUBLIC+PRIVE</t>
  </si>
  <si>
    <t>PAR SECTEUR ET PAR NIVEAU</t>
  </si>
  <si>
    <t xml:space="preserve">PAR SECTEUR ET PAR NIVEAU </t>
  </si>
  <si>
    <t>PRIVE</t>
  </si>
  <si>
    <t>TOTAL</t>
  </si>
  <si>
    <t>11 ème</t>
  </si>
  <si>
    <t>10 ème</t>
  </si>
  <si>
    <t>9 ème</t>
  </si>
  <si>
    <t>8 ème</t>
  </si>
  <si>
    <t>7 ème</t>
  </si>
  <si>
    <t>F</t>
  </si>
  <si>
    <t>Total</t>
  </si>
  <si>
    <t>ENSEMBLE</t>
  </si>
  <si>
    <t>6 ème</t>
  </si>
  <si>
    <t>5 ème</t>
  </si>
  <si>
    <t>4 ème</t>
  </si>
  <si>
    <t>3 ème</t>
  </si>
  <si>
    <t>6 è</t>
  </si>
  <si>
    <t>5 è</t>
  </si>
  <si>
    <t>4 è</t>
  </si>
  <si>
    <t>3 è</t>
  </si>
  <si>
    <t>vacataire</t>
  </si>
  <si>
    <t>MADAGASCAR</t>
  </si>
  <si>
    <t>ANTANANARIVO</t>
  </si>
  <si>
    <t>FIANARANTSOA</t>
  </si>
  <si>
    <t>MAHAJANGA</t>
  </si>
  <si>
    <t>TOLIARA</t>
  </si>
  <si>
    <t>ANTSIRANANA</t>
  </si>
  <si>
    <t>2nde</t>
  </si>
  <si>
    <t>1ère A</t>
  </si>
  <si>
    <t>1ère C</t>
  </si>
  <si>
    <t>1ère D</t>
  </si>
  <si>
    <t>Term A</t>
  </si>
  <si>
    <t>Term C</t>
  </si>
  <si>
    <t>Term D</t>
  </si>
  <si>
    <t>S e c t i o n s</t>
  </si>
  <si>
    <t>1 A</t>
  </si>
  <si>
    <t>1 C</t>
  </si>
  <si>
    <t>1 D</t>
  </si>
  <si>
    <t>T A</t>
  </si>
  <si>
    <t>TC</t>
  </si>
  <si>
    <t>T D</t>
  </si>
  <si>
    <t>TOAMASINA</t>
  </si>
  <si>
    <t>PUBLIC</t>
  </si>
  <si>
    <t>FARITANY</t>
  </si>
  <si>
    <t>PUBLIC ET PRIVE</t>
  </si>
  <si>
    <t>SECTEUR</t>
  </si>
  <si>
    <t xml:space="preserve"> PRIVE </t>
  </si>
  <si>
    <t>Primaire</t>
  </si>
  <si>
    <t xml:space="preserve">TABLEAU 12: REPARTITION DES REDOUBLANTS </t>
  </si>
  <si>
    <t>I13_E11F. Effectif 11ème Filles</t>
  </si>
  <si>
    <t>I13_E10G. Effectif 10ème Garçons</t>
  </si>
  <si>
    <t>I13_E10F. Effectif 10ème Filles</t>
  </si>
  <si>
    <t>I13_E9G. Effectif 9ème Garçons</t>
  </si>
  <si>
    <t>I13_E9F. Effectif 9ème Filles</t>
  </si>
  <si>
    <t>I13_E8G. Effectif 8ème Garçons</t>
  </si>
  <si>
    <t>I13_E8F. Effectif 8ème Filles</t>
  </si>
  <si>
    <t>I13_E7G. Effectif 7ème Garçons</t>
  </si>
  <si>
    <t>I13_E7F. Effectif 7ème Filles</t>
  </si>
  <si>
    <t>I13_E11G. Effectif 11ème Garçons</t>
  </si>
  <si>
    <t>I3. CISCO</t>
  </si>
  <si>
    <t>SommeDeI13_E11G</t>
  </si>
  <si>
    <t>SommeDeI13_E11F</t>
  </si>
  <si>
    <t>SommeDeI13_E10G</t>
  </si>
  <si>
    <t>SommeDeI13_E10F</t>
  </si>
  <si>
    <t>SommeDeI13_E9G</t>
  </si>
  <si>
    <t>SommeDeI13_E9F</t>
  </si>
  <si>
    <t>SommeDeI13_E8G</t>
  </si>
  <si>
    <t>SommeDeI13_E8F</t>
  </si>
  <si>
    <t>SommeDeI13_E7G</t>
  </si>
  <si>
    <t>SommeDeI13_E7F</t>
  </si>
  <si>
    <t>SommeDeI13_ETG</t>
  </si>
  <si>
    <t>SommeDeI13_R11G</t>
  </si>
  <si>
    <t>SommeDeI13_R11F</t>
  </si>
  <si>
    <t>SommeDeI13_R10G</t>
  </si>
  <si>
    <t>SommeDeI13_R10F</t>
  </si>
  <si>
    <t>SommeDeI13_R9G</t>
  </si>
  <si>
    <t>SommeDeI13_R9F</t>
  </si>
  <si>
    <t>SommeDeI13_R8G</t>
  </si>
  <si>
    <t>SommeDeI13_R8F</t>
  </si>
  <si>
    <t>SommeDeI13_R7G</t>
  </si>
  <si>
    <t>SommeDeI13_R7F</t>
  </si>
  <si>
    <t>SommeDeI13_RTG</t>
  </si>
  <si>
    <t>SommeDeI13_RTF</t>
  </si>
  <si>
    <t>SommeDeI14_1b</t>
  </si>
  <si>
    <t>SommeDeI14_1c</t>
  </si>
  <si>
    <t>SommeDeI14_1d</t>
  </si>
  <si>
    <t>SommeDeI14_2a</t>
  </si>
  <si>
    <t>SommeDeI14_2b</t>
  </si>
  <si>
    <t>SommeDeI14_2c</t>
  </si>
  <si>
    <t>SommeDeI14_2d</t>
  </si>
  <si>
    <t>SommeDeI14_3a</t>
  </si>
  <si>
    <t>SommeDeI14_3b</t>
  </si>
  <si>
    <t>SommeDeI14_3c</t>
  </si>
  <si>
    <t>SommeDeI14_3d</t>
  </si>
  <si>
    <t>SommeDeI14_4a</t>
  </si>
  <si>
    <t>SommeDeI14_4b</t>
  </si>
  <si>
    <t>SommeDeI14_4c</t>
  </si>
  <si>
    <t>SommeDeI14_4d</t>
  </si>
  <si>
    <t>SommeDeI14_5a</t>
  </si>
  <si>
    <t>SommeDeI14_5b</t>
  </si>
  <si>
    <t>SommeDeI14_5c</t>
  </si>
  <si>
    <t>SommeDeI14_5d</t>
  </si>
  <si>
    <t>ANTANANARIVO RENIVOHITRA</t>
  </si>
  <si>
    <t>SOAVINANDRIANA</t>
  </si>
  <si>
    <t>TOAMASINA I</t>
  </si>
  <si>
    <t xml:space="preserve">Personnel </t>
  </si>
  <si>
    <t>Etablissement</t>
  </si>
  <si>
    <t>11 e</t>
  </si>
  <si>
    <t>10 e</t>
  </si>
  <si>
    <t>9 e</t>
  </si>
  <si>
    <t>8 e</t>
  </si>
  <si>
    <t>7 e</t>
  </si>
  <si>
    <t>nombre total</t>
  </si>
  <si>
    <t>définitive</t>
  </si>
  <si>
    <t>provisoire</t>
  </si>
  <si>
    <t>FRAM</t>
  </si>
  <si>
    <t>autres</t>
  </si>
  <si>
    <t xml:space="preserve">total </t>
  </si>
  <si>
    <t xml:space="preserve">SECTION </t>
  </si>
  <si>
    <t>MIARINARIVO</t>
  </si>
  <si>
    <t>PAR SEXE, PAR ANNEE D'ETUDE ET PAR CISCO</t>
  </si>
  <si>
    <t>CISCO</t>
  </si>
  <si>
    <t>ET DES ETABLISSEMENTS DU SECONDAIRE SECOND CYCLE   PAR  CISCO</t>
  </si>
  <si>
    <t>ET DES ETABLISSEMENTS DU SECONDAIRE SECOND CYCLE  PAR  CISCO</t>
  </si>
  <si>
    <t>ET DES ETABLISSEMENTS  DU SECONDAIRE SECOND CYCLE PAR  CISCO</t>
  </si>
  <si>
    <t>ET DES ETABLISSEMENTS  DU SECONDAIRE SECOND CYCLE  PAR  CISCO</t>
  </si>
  <si>
    <t>ET DES ETABLISSEMENTS   DU PRIMAIRE  PAR  CISCO</t>
  </si>
  <si>
    <t>AMBOHIMAHASOA</t>
  </si>
  <si>
    <t>AMBATOLAMPY</t>
  </si>
  <si>
    <t>ANDRAMASINA</t>
  </si>
  <si>
    <t>ANJOZOROBE</t>
  </si>
  <si>
    <t>ANKAZOBE</t>
  </si>
  <si>
    <t>ANTSIRABE I</t>
  </si>
  <si>
    <t>BETAFO</t>
  </si>
  <si>
    <t>FARATSIHO</t>
  </si>
  <si>
    <t>AMBILOBE</t>
  </si>
  <si>
    <t>ANDAPA</t>
  </si>
  <si>
    <t>ANTALAHA</t>
  </si>
  <si>
    <t>ANTSIRANANA I</t>
  </si>
  <si>
    <t>AMBALAVAO</t>
  </si>
  <si>
    <t>AMBATOFINANDRAHANA</t>
  </si>
  <si>
    <t>AMBOSITRA</t>
  </si>
  <si>
    <t>FANDRIANA</t>
  </si>
  <si>
    <t>FARAFANGANA</t>
  </si>
  <si>
    <t>FIANARANTSOA II</t>
  </si>
  <si>
    <t>IFANADIANA</t>
  </si>
  <si>
    <t>IKONGO</t>
  </si>
  <si>
    <t>MANANDRIANA</t>
  </si>
  <si>
    <t>MANANJARY</t>
  </si>
  <si>
    <t>ANALALAVA</t>
  </si>
  <si>
    <t>ANTSOHIHY</t>
  </si>
  <si>
    <t>BESALAMPY</t>
  </si>
  <si>
    <t>MAEVATANANA</t>
  </si>
  <si>
    <t>MAHAJANGA I</t>
  </si>
  <si>
    <t>MAINTIRANO</t>
  </si>
  <si>
    <t>MAMPIKONY</t>
  </si>
  <si>
    <t>MAROVOAY</t>
  </si>
  <si>
    <t>MITSINJO</t>
  </si>
  <si>
    <t>TSARATANANA</t>
  </si>
  <si>
    <t>ANDILAMENA</t>
  </si>
  <si>
    <t>ANOSIBE AN'ALA</t>
  </si>
  <si>
    <t>MAHANORO</t>
  </si>
  <si>
    <t>MAROLAMBO</t>
  </si>
  <si>
    <t>VATOMANDRY</t>
  </si>
  <si>
    <t>VAVATENINA</t>
  </si>
  <si>
    <t>BEKILY</t>
  </si>
  <si>
    <t>BEROROHA</t>
  </si>
  <si>
    <t>BETIOKY SUD</t>
  </si>
  <si>
    <t>MAHABO</t>
  </si>
  <si>
    <t>MANJA</t>
  </si>
  <si>
    <t>MIANDRIVAZO</t>
  </si>
  <si>
    <t>MOROMBE</t>
  </si>
  <si>
    <t>SAKARAHA</t>
  </si>
  <si>
    <t>TSIHOMBE</t>
  </si>
  <si>
    <t>ANTANIFOTSY</t>
  </si>
  <si>
    <t>ANTSIRABE II</t>
  </si>
  <si>
    <t>ARIVONIMAMO</t>
  </si>
  <si>
    <t>MANJAKANDRIANA</t>
  </si>
  <si>
    <t>AMBANJA</t>
  </si>
  <si>
    <t>BEALANANA</t>
  </si>
  <si>
    <t>MANDRITSARA</t>
  </si>
  <si>
    <t>AMBATONDRAZAKA</t>
  </si>
  <si>
    <t>MAROANTSETRA</t>
  </si>
  <si>
    <t>SOANIERANA IVONGO</t>
  </si>
  <si>
    <t>MORONDAVA</t>
  </si>
  <si>
    <t>TOLIARA II</t>
  </si>
  <si>
    <t>ET DES ETABLISSEMENTS  DU PRIMAIRE   PAR  FIVONDRONANA</t>
  </si>
  <si>
    <t>GF</t>
  </si>
  <si>
    <t>fonctionnaire</t>
  </si>
  <si>
    <t xml:space="preserve">Nombre d'enseignants </t>
  </si>
  <si>
    <t xml:space="preserve">   ANTANANARIVO</t>
  </si>
  <si>
    <t xml:space="preserve">   ANTSIRANANA</t>
  </si>
  <si>
    <t xml:space="preserve">   FIANARANTSOA</t>
  </si>
  <si>
    <t xml:space="preserve">   MAHAJANGA</t>
  </si>
  <si>
    <t xml:space="preserve">   TOAMASINA</t>
  </si>
  <si>
    <t xml:space="preserve">   TOLIARA</t>
  </si>
  <si>
    <t>PAR SEXE, PAR ANNEE D'ETUDE ET PAR PROVINCE</t>
  </si>
  <si>
    <t xml:space="preserve"> PAR SEXE, PAR ANNEE D'ETUDE  ET PAR PROVINCE</t>
  </si>
  <si>
    <t>PAR ANNEE D,ETUDE  ET PAR PROVINCE</t>
  </si>
  <si>
    <t xml:space="preserve">PAR PROVINCEET PAR NIVEAU </t>
  </si>
  <si>
    <t xml:space="preserve"> PAR PROVINCE ET  PAR NIVEAU</t>
  </si>
  <si>
    <t>PAR PROVINCE ET PAR NIVEAU</t>
  </si>
  <si>
    <t>ET DES ETABLISSEMENTS DU PRIMAIRE PAR PROVINCE</t>
  </si>
  <si>
    <t>PROVINCE</t>
  </si>
  <si>
    <t>PAR SEXE, PAR ANNEE D'ETUDE  ET PAR PROVINCE</t>
  </si>
  <si>
    <t>PAR SEXE, PAR ANNEE D'ETUDEET PAR PROVINCE</t>
  </si>
  <si>
    <t xml:space="preserve">TOTAL </t>
  </si>
  <si>
    <t>Sections</t>
  </si>
  <si>
    <t>FIANARANTSOA I</t>
  </si>
  <si>
    <t>ANNEE SCOLAIRE   2005/2006</t>
  </si>
  <si>
    <t>ANNEE SCOLAIRE 2005/2006</t>
  </si>
  <si>
    <t xml:space="preserve">ANNEE SCOLAIRE 2005/2006 </t>
  </si>
  <si>
    <t xml:space="preserve"> ANNEE SCOLAIRE 2005/2006</t>
  </si>
  <si>
    <t>ANALAMANGA</t>
  </si>
  <si>
    <t>AMBOHIDRATRIMO</t>
  </si>
  <si>
    <t>BONGOLAVA</t>
  </si>
  <si>
    <t>FENOARIVO-CENTRE</t>
  </si>
  <si>
    <t>ITASY</t>
  </si>
  <si>
    <t>VAKINANKARATRA</t>
  </si>
  <si>
    <t>DIANA</t>
  </si>
  <si>
    <t>ANTSIRANANA II</t>
  </si>
  <si>
    <t>NOSY-BE</t>
  </si>
  <si>
    <t>SAVA</t>
  </si>
  <si>
    <t>VOHIMARINA</t>
  </si>
  <si>
    <t>AMORON'I MANIA</t>
  </si>
  <si>
    <t>ATSIMO-ATSINANANA</t>
  </si>
  <si>
    <t>BEFOTAKA</t>
  </si>
  <si>
    <t>MIDONGY-SUD</t>
  </si>
  <si>
    <t>VAGAINDRANO</t>
  </si>
  <si>
    <t>HAUTE MATSIATRA</t>
  </si>
  <si>
    <t>IKALAMAVONY</t>
  </si>
  <si>
    <t>IHOROMBE</t>
  </si>
  <si>
    <t>IAKORA</t>
  </si>
  <si>
    <t>IVOHIBE</t>
  </si>
  <si>
    <t>VATOVAVY FITOVINANY</t>
  </si>
  <si>
    <t>MANAKARA-SUD</t>
  </si>
  <si>
    <t>NOSY-VARIKA</t>
  </si>
  <si>
    <t>BETSIBOKA</t>
  </si>
  <si>
    <t>KANDREHO</t>
  </si>
  <si>
    <t>MAHAJANGA II</t>
  </si>
  <si>
    <t>SOALALA</t>
  </si>
  <si>
    <t>MELAKY</t>
  </si>
  <si>
    <t>AMBATOMAINTY</t>
  </si>
  <si>
    <t>ANTSALOVA</t>
  </si>
  <si>
    <t>MORAFENOBE</t>
  </si>
  <si>
    <t>SOFIA</t>
  </si>
  <si>
    <t>BEFANDRIANA-NORD</t>
  </si>
  <si>
    <t>BORIZINY-VAOVAO</t>
  </si>
  <si>
    <t>ALAOTRA-MANGORO</t>
  </si>
  <si>
    <t>ANALANJIROFO</t>
  </si>
  <si>
    <t>FENOARIVO-EST</t>
  </si>
  <si>
    <t>MANANARA-NORD</t>
  </si>
  <si>
    <t>NOSY-BORAHA</t>
  </si>
  <si>
    <t>ANTANAMBAO-MANAMPOTS</t>
  </si>
  <si>
    <t>TOAMASINA II</t>
  </si>
  <si>
    <t>VOHIBINANY</t>
  </si>
  <si>
    <t>ANDROY</t>
  </si>
  <si>
    <t>AMBOVOMBE-ANDROY</t>
  </si>
  <si>
    <t>ANOSY</t>
  </si>
  <si>
    <t>AMBOASARY-SUD</t>
  </si>
  <si>
    <t>BETROKA</t>
  </si>
  <si>
    <t>TAOLANARO</t>
  </si>
  <si>
    <t>ATSIMO-ANDREFANA</t>
  </si>
  <si>
    <t>AMPANIHY</t>
  </si>
  <si>
    <t>ANKAZOABO-SUD</t>
  </si>
  <si>
    <t>BENENITRA</t>
  </si>
  <si>
    <t>MENABE</t>
  </si>
  <si>
    <t>BELON'ITSIRIBIHINA</t>
  </si>
  <si>
    <t>DREN</t>
  </si>
  <si>
    <t>total en classe</t>
  </si>
  <si>
    <t>ANTANAMBAO-MANAMPOTSY</t>
  </si>
  <si>
    <t>BOENY</t>
  </si>
  <si>
    <t>AMBATO-BOENY</t>
  </si>
  <si>
    <t>ANTANANARIVO ATSIMONDRANO</t>
  </si>
  <si>
    <t>TSIROANOMANDIDY</t>
  </si>
  <si>
    <t>ATSINANANA</t>
  </si>
  <si>
    <t>TABLEAU  33 REPARTITION DES SECTIONS, DES SALLES DE CLASSE,DU PERSONNEL</t>
  </si>
  <si>
    <t>TABLEAU  95 REPARTITION  DE SECTIONS, DES SALLES DE CLASSE, DU PERSONNEL</t>
  </si>
  <si>
    <t xml:space="preserve">TABLEAU  42 : REPARTITION DES REDOUBLANTS DU PRIMAIRE  </t>
  </si>
  <si>
    <t xml:space="preserve">TABLEAU  43 : REPARTITION DES REDOUBLANTS DU PRIMAIRE  </t>
  </si>
  <si>
    <t xml:space="preserve">TABLEAU  44 : REPARTITION DES REDOUBLANTS DU PRIMAIRE  </t>
  </si>
  <si>
    <t xml:space="preserve">TABLEAU  45 : REPARTITION DES REDOUBLANTS DU PRIMAIRE  </t>
  </si>
  <si>
    <t xml:space="preserve">TABLEAU  39 : REPARTITION DES EFFECTIFS DES ELEVES DU PRIMAIRE  </t>
  </si>
  <si>
    <t xml:space="preserve">TABLEAU  46 : REPARTITION DES REDOUBLANTS DU PRIMAIRE  </t>
  </si>
  <si>
    <t xml:space="preserve">TABLEAU  40 : REPARTITION DES EFFECTIFS DES ELEVES DU PRIMAIRE  </t>
  </si>
  <si>
    <t xml:space="preserve">TABLEAU  47 : REPARTITION DES REDOUBLANTS DU PRIMAIRE  </t>
  </si>
  <si>
    <t xml:space="preserve"> TABLEAU  54 : REPARTITION DES SECTIONS,  DES SALLES DE CLASSE, DU PERSONNEL</t>
  </si>
  <si>
    <t xml:space="preserve"> TABLEAU  53 : REPARTITION DES SECTIONS,  DES SALLES DE CLASSE, DU PERSONNEL</t>
  </si>
  <si>
    <t xml:space="preserve"> TABLEAU  52 : REPARTITION DES SECTIONS,  DES SALLES DE CLASSE, DU PERSONNEL</t>
  </si>
  <si>
    <t xml:space="preserve"> TABLEAU  50 : REPARTITION DES SECTIONS,  DES SALLES DE CLASSE, DU PERSONNEL</t>
  </si>
  <si>
    <t xml:space="preserve"> TABLEAU  49 : REPARTITION DES SECTIONS,  DES SALLES DE CLASSE, DU PERSONNEL</t>
  </si>
  <si>
    <t xml:space="preserve">TABLEAU  34   : REPARTITION DES EFFECTIFS DES ELEVES DU PRIMAIRE </t>
  </si>
  <si>
    <t>TABLEAU  48: REPARTITION  DES SECTIONS, DES SALLES DE CLASSE, DU PERSONNEL</t>
  </si>
  <si>
    <t>TABLEAU  111: REPARTITION  DES SECTIONS, DES SALLES DE CLASSE, DU PERSONNEL</t>
  </si>
  <si>
    <t xml:space="preserve">TABLEAU  97: REPARTITION DES EFFECTIFS DES ELEVES DU PRIMAIRE </t>
  </si>
  <si>
    <t xml:space="preserve">TABLEAU   25 : REPARTITION DES EFFECTIFS DES ELEVES DU PRIMAIRE </t>
  </si>
  <si>
    <t>TABLEAU  27: REPARTITION  DES SECTIONS, DES SALLES DE CLASSE, DU PERSONNEL</t>
  </si>
  <si>
    <t xml:space="preserve">TABLEAU  90: REPARTITION DES SECTIONS, DES SALLES DE CLASSE,DU PERSONNEL </t>
  </si>
  <si>
    <t xml:space="preserve">TABLEAU 153: REPARTITION DES SECTIONS, DES SALLES DE CLASSE, DU PERSONNEL </t>
  </si>
  <si>
    <t xml:space="preserve">TABLEAU  35 : REPARTITION DES EFFECTIFS DES ELEVES DU PRIMAIRE  </t>
  </si>
  <si>
    <t xml:space="preserve"> TABLEAU  49: REPARTITION DES SECTIONS,  DES SALLES DE CLASSE, DU PERSONNEL</t>
  </si>
  <si>
    <t xml:space="preserve"> TABLEAU  112: REPARTITION DES SECTIONS, DES SALLES DE CLASSE, DU PERSONNEL </t>
  </si>
  <si>
    <t xml:space="preserve">TABLEAU  36 : REPARTITION DES EFFECTIFS DES ELEVES DU PRIMAIRE  </t>
  </si>
  <si>
    <t xml:space="preserve"> TABLEAU  50: REPARTITION DES SECTIONS,  DES SALLES DE CLASSE, DU PERSONNEL</t>
  </si>
  <si>
    <t xml:space="preserve"> TABLEAU  113: REPARTITION DES SECTIONS, DES SALLES DE CLASSE, DU PERSONNEL   </t>
  </si>
  <si>
    <t xml:space="preserve">TABLEAU  37 : REPARTITION DES EFFECTIFS DES ELEVES DU PRIMAIRE  </t>
  </si>
  <si>
    <t xml:space="preserve"> TABLEAU  51: REPARTITION DES SECTIONS,  DES SALLES DE CLASSE, DU PERSONNEL</t>
  </si>
  <si>
    <t xml:space="preserve"> TABLEAU  114: REPARTITION DES SECTIONS, DES SALLES DE CLASSE, DU PERSONNEL   </t>
  </si>
  <si>
    <t xml:space="preserve">TABLEAU  38 : REPARTITION DES EFFECTIFS DES ELEVES DU PRIMAIRE  </t>
  </si>
  <si>
    <t xml:space="preserve">TABLEAU  22: REPARTITION DES EFFECTIFS DES ELEVES </t>
  </si>
  <si>
    <t>TABLEAU  21: REPARTITION DES EFFECTIFS DES ELEVES</t>
  </si>
  <si>
    <t xml:space="preserve">TABLEAU  23: REPARTITION DES REDOUBLANTS </t>
  </si>
  <si>
    <t xml:space="preserve">TABLEAU  24: REPARTITION DES REDOUBLANTS </t>
  </si>
  <si>
    <t xml:space="preserve">TABLEAU  18: REPARTITION DES SECTIONS </t>
  </si>
  <si>
    <t xml:space="preserve">TABLEAU  17: REPARTITION DES SECTIONS  </t>
  </si>
  <si>
    <t xml:space="preserve">PAR PROVINCE ET PAR NIVEAU </t>
  </si>
  <si>
    <t>TABLEAU  16: REPARTITION DES SALLES DE CLASSE UTILISEES</t>
  </si>
  <si>
    <t>TABLEAU  15: REPARTITION DES SALLES DE CLASSE UTILISEES</t>
  </si>
  <si>
    <t xml:space="preserve">TABLEAU  14: NOMBRE D'ETABLISSEMENTS  FONCTIONNELS  </t>
  </si>
  <si>
    <t xml:space="preserve">TABLEAU  13: NOMBRE D'ETABLISSEMENTS FONCTIONNELS   </t>
  </si>
  <si>
    <t xml:space="preserve">TABLEAU  07: NOMBRE D'ETABLISSEMENTS FONCTIONNELS   </t>
  </si>
  <si>
    <t xml:space="preserve">TABLEAU  01 : NOMBRE D'ETABLISSEMENTS FONCTIONNELS </t>
  </si>
  <si>
    <t xml:space="preserve">TABLEAU  56: REPARTITION DES EFFECTIFS DES ELEVES  DU COLLEGE  </t>
  </si>
  <si>
    <t xml:space="preserve">TABLEAU  63: REPARTITION DES REDOUBLANTS DU COLLEGE  </t>
  </si>
  <si>
    <t xml:space="preserve">TABLEAU  58: REPARTITION DES EFFECTIFS DES ELEVES  DU COLLEGE  </t>
  </si>
  <si>
    <t xml:space="preserve">TABLEAU  65: REPARTITION DES REDOUBLANTS DU COLLEGE  </t>
  </si>
  <si>
    <t xml:space="preserve">TABLEAU  59: REPARTITION DES EFFECTIFS  DES ELEVES DU COLLEGE  </t>
  </si>
  <si>
    <t xml:space="preserve">TABLEAU  66: REPARTITION DES REDOUBLANTS DU COLLEGE  </t>
  </si>
  <si>
    <t xml:space="preserve">TABLEAU  60: REPARTITION DES EFFECTIFS DES ELEVES  DU COLLEGE  </t>
  </si>
  <si>
    <t xml:space="preserve">TABLEAU  67: REPARTITION DES REDOUBLANTS DU COLLEGE  </t>
  </si>
  <si>
    <t xml:space="preserve">TABLEAU  61: REPARTITION DES EFFECTIFS DES ELEVES DU COLLEGE  </t>
  </si>
  <si>
    <t xml:space="preserve">TABLEAU  68: REPARTITION DES REDOUBLANTS DU COLLEGE  </t>
  </si>
  <si>
    <t xml:space="preserve">PAR PROVINCE ET  PAR NIVEAU </t>
  </si>
  <si>
    <t>Collège</t>
  </si>
  <si>
    <t>Lycée</t>
  </si>
  <si>
    <t>ET DES ETABLISSEMENTS PAR PROVINCE</t>
  </si>
  <si>
    <t>ET DES ETABLISSEMENTS  PAR PROVINCE</t>
  </si>
  <si>
    <t xml:space="preserve">TABLEAU   76: REPARTITION DES EFFECTIFS DES ELEVES DU LYCEE </t>
  </si>
  <si>
    <t>TABLEAU  83: REPARTITION DES REDOUBLANTS DU LYCEE</t>
  </si>
  <si>
    <t xml:space="preserve">TABLEAU  139: REPARTITION DES EFFECTIFS DU LYCEE </t>
  </si>
  <si>
    <t xml:space="preserve">TABLEAU  146: REPARTITION DES REDOUBLANTS DU LYCEE </t>
  </si>
  <si>
    <t xml:space="preserve">TABLEAU  31 REPARTITION DES EFFECTIFS DU LYCEE  </t>
  </si>
  <si>
    <t xml:space="preserve">TABLEAU  32 REPARTITION DES REDOUBLANTS DU LYCEE  </t>
  </si>
  <si>
    <t xml:space="preserve">TABLEAU  77: REPARTITION DES EFFECTIFS DES ELEVES DU LYCEE  </t>
  </si>
  <si>
    <t xml:space="preserve">TABLEAU  84: REPARTITION DES REDOUBLANTS DU LYCEE  </t>
  </si>
  <si>
    <t xml:space="preserve">TABLEAU  78: REPARTITION DES EFFECTIFS DES ELEVES DU LYCEE  </t>
  </si>
  <si>
    <t xml:space="preserve">TABLEAU   85: REPARTITION DES REDOUBLANTS DU LYCEE  </t>
  </si>
  <si>
    <t xml:space="preserve">TABLEAU  79: REPARTITION DES EFFECTIFS DES ELEVES DU LYCEE  </t>
  </si>
  <si>
    <t xml:space="preserve">TABLEAU   86: REPARTITION DES REDOUBLANTS DU LYCEE  </t>
  </si>
  <si>
    <t xml:space="preserve">TABLEAU   80: REPARTITION DES EFFECTIFS DES ELEVES DU LYCEE  </t>
  </si>
  <si>
    <t xml:space="preserve">TABLEAU  87: REPARTITION DES REDOUBLANTS DU LYCEE  </t>
  </si>
  <si>
    <t xml:space="preserve">TABLEAU   81: REPARTITION DES EFFECTIFS DES ELEVES DU LYCEE  </t>
  </si>
  <si>
    <t xml:space="preserve">TABLEAU  88: REPARTITION DES REDOUBLANTS DU LYCEE  </t>
  </si>
  <si>
    <t xml:space="preserve">TABLEAU  82: REPARTITION DES EFFECTIFS DES ELEVES DU LYCEE  </t>
  </si>
  <si>
    <t xml:space="preserve">TABLEAU  89: REPARTITION DES REDOUBLANTS DU LYCEE  </t>
  </si>
  <si>
    <t xml:space="preserve">TABLEAU  57: REPARTITION DES  EFFECTIFS  DES ELEVES DU COLLEGE  </t>
  </si>
  <si>
    <t>ET DES ETABLISSEMENTS PAR  CISCO</t>
  </si>
  <si>
    <t xml:space="preserve">TABLEAU  64: REPARTITION DES REDOUBLANTS DU COLLEGE  </t>
  </si>
  <si>
    <t>TABLEAU  71: REPARTITION   DE SECTIONS, DE SALLES DE  CLASSE, DU PERSONNEL</t>
  </si>
  <si>
    <t>total</t>
  </si>
  <si>
    <t>TABLEAU  03: NOMBRE DE SECTIONS</t>
  </si>
  <si>
    <t xml:space="preserve"> PAR SECTEUR ET  PAR NIVEAU </t>
  </si>
  <si>
    <t xml:space="preserve"> TABLEAU 09: : REPARTITION DES SECTIONS  </t>
  </si>
  <si>
    <t xml:space="preserve">PAR PROVINCE, PAR NIVEAU  </t>
  </si>
  <si>
    <t xml:space="preserve">TABLEAU  04 EFFECTIF DES ENSEIGNANTS EN CLASSE  </t>
  </si>
  <si>
    <t>TABLEAU  10: REPARTITION DES ENSEIGNANTS EN CLASSE</t>
  </si>
  <si>
    <t xml:space="preserve">TABLEAU  19: REPARTITION DES ENSEIGNANTS EN CLASSE </t>
  </si>
  <si>
    <t>TABLEAU  20: REPARTITION DES ENSEIGNANTS EN CLASSE</t>
  </si>
  <si>
    <t>ANTANANARIVO ATSIM.</t>
  </si>
  <si>
    <t>TSIROAMANDIDY</t>
  </si>
  <si>
    <t>ANTSINANANA</t>
  </si>
  <si>
    <t>AMBATO-BOINA</t>
  </si>
  <si>
    <t>Enseignant</t>
  </si>
  <si>
    <t>en classe</t>
  </si>
  <si>
    <t xml:space="preserve"> en classe</t>
  </si>
  <si>
    <t xml:space="preserve">Enseignants </t>
  </si>
  <si>
    <t>BOINA</t>
  </si>
  <si>
    <t xml:space="preserve">TABLEAU 119: REPARTITION DES EFFECTIFS DES ELEVES DU COLLEGE  </t>
  </si>
  <si>
    <t>ET DES ETABLISSEMENTS DU COLLEGE   PAR  CISCO</t>
  </si>
  <si>
    <t xml:space="preserve">TABLEAU 120 :REPARTITION DES EFFECTIFS DES ELEVES DU COLLEGE  </t>
  </si>
  <si>
    <t xml:space="preserve">TABLEAU 127 :REPARTITION DES REDOUBLANTS DU COLLEGE  </t>
  </si>
  <si>
    <t xml:space="preserve">TABLEAU 121: REPARTITION DES EFFECTIFS DES ELEVES DU COLLEGE  </t>
  </si>
  <si>
    <t xml:space="preserve">TABLEAU 128: REPARTITION DES REDOUBLANTS DU COLLEGE  </t>
  </si>
  <si>
    <t xml:space="preserve">TABLEAU 122 : REPARTITION DES EFFECTIFS DES ELEVES DU COLLEGE  </t>
  </si>
  <si>
    <t xml:space="preserve">TABLEAU 129 :REPARTITION DES REDOUBLANTS DU COLLEGE  </t>
  </si>
  <si>
    <t xml:space="preserve">TABLEAU 123: REPARTITION DES EFFECTIFS DES ELEVES DU COLLEGE  </t>
  </si>
  <si>
    <t xml:space="preserve">TABLEAU 130 :REPARTITION DES REDOUBLANTS DU COLLEGE  </t>
  </si>
  <si>
    <t xml:space="preserve">TABLEAU 124 :REPARTITION DES EFFECTIFS DES ELEVES DU COLLEGE  </t>
  </si>
  <si>
    <t xml:space="preserve">TABLEAU 131 :REPARTITION DES REDOUBLANTS DU COLLEGE  </t>
  </si>
  <si>
    <t xml:space="preserve">TABLEAU  140: REPARTITION DES EFFECTIFS DES ELEVES DU LYCEE  </t>
  </si>
  <si>
    <t xml:space="preserve">TABLEAU  147: REPARTITION DES REDOUBLANTS DU LYCEE  </t>
  </si>
  <si>
    <t>ET DES ETABLISSEMENTS DU LYCEE   PAR  CISCO</t>
  </si>
  <si>
    <t xml:space="preserve">TABLEAU  141 : REPARTITION DES EFFECTIFS DES ELEVES DU LYCEE  </t>
  </si>
  <si>
    <t xml:space="preserve">TABLEAU 148: REPARTITION DES REDOUBLANTS DU LYCEE  </t>
  </si>
  <si>
    <t xml:space="preserve">TABLEAU  142: REPARTITION DES EFFECTIFS DES ELEVES DU LYCEE  </t>
  </si>
  <si>
    <t xml:space="preserve">TABLEAU 149: REPARTITION DES REDOUBLANTS DU LYCEE  </t>
  </si>
  <si>
    <t>ET DES ETABLISSEMENTS  DU LYCEE   PAR  CISCO</t>
  </si>
  <si>
    <t xml:space="preserve">TABLEAU  143: REPARTITION DES EFFECTIFS DES ELEVES DU LYCEE  </t>
  </si>
  <si>
    <t xml:space="preserve">TABLEAU 150: REPARTITION DES REDOUBLANTS DU LYCEE  </t>
  </si>
  <si>
    <t>ET DES ETABLISSEMENTS DU LYCEE  PAR  CISCO</t>
  </si>
  <si>
    <t xml:space="preserve">TABLEAU  144: REPARTITION DES EFFECTIFS DES ELEVES DU LYCEE  </t>
  </si>
  <si>
    <t xml:space="preserve">TABLEAU 151: REPARTITION DES REDOUBLANTS DU LYCEE  </t>
  </si>
  <si>
    <t xml:space="preserve">TABLEAU  145: REPARTITION DES EFFECTIFS DES ELEVES DU LYCEE  </t>
  </si>
  <si>
    <t xml:space="preserve">TABLEAU 152: REPARTITION DES REDOUBLANTS DU LYCEE  </t>
  </si>
  <si>
    <t>ET DES ETABLISSEMENTS  DU PRIMAIRE   PAR  CISCO</t>
  </si>
  <si>
    <t xml:space="preserve">TABLEAU   55: REPARTITION DES EFFECTIFS  DES ELEVES DU COLLEGE </t>
  </si>
  <si>
    <t xml:space="preserve">TABLEAU  62: REPARTITION DES REDOUBLANTS DU COLLEGE </t>
  </si>
  <si>
    <t>ET DES ETABLISSEMENTS DU COLLEGE PAR PROVINCE</t>
  </si>
  <si>
    <t xml:space="preserve">TABLEAU  :  118: REPARTITION DES EFFECTIFS DES ELEVES DU COLLEGE  </t>
  </si>
  <si>
    <t xml:space="preserve">TABLEAU  125: REPARTITION DES REDOUBLANTS DU COLLEGE </t>
  </si>
  <si>
    <t xml:space="preserve">TABLEAU   28: REPARTITION DES EFFECTIFS DES ELEVES DU COLLEGE </t>
  </si>
  <si>
    <t xml:space="preserve">TABLEAU  29 REPARTITION DES REDOUBLANTS DU COLLEGE </t>
  </si>
  <si>
    <t xml:space="preserve">TABLEAU  41: REPARTITION DES REDOUBLANTS DU PRIMAIRE </t>
  </si>
  <si>
    <t xml:space="preserve">TABLEAU  104: REPARTITION DES REDOUBLANTS DU PRIMAIRE </t>
  </si>
  <si>
    <t xml:space="preserve">TABLEAU  26 REPARTITION DES REDOUBLANTS DU PRIMAIRE </t>
  </si>
  <si>
    <t>TABLEAU 133 : REPARTITION DES SECTIONS, DES SALLES DE CLASSE, DU PERSONNEL</t>
  </si>
  <si>
    <t xml:space="preserve">TABLEAU 126: REPARTITION DES REDOUBLANTS DU COLLEGE  </t>
  </si>
  <si>
    <t>TABLEAU 134 : REPARTITION DES SECTIONS, DES SALLES DE CLASSE, DU PERSONNEL</t>
  </si>
  <si>
    <t xml:space="preserve"> SECTEUR  PUBLIC</t>
  </si>
  <si>
    <t xml:space="preserve"> SECTEUR  PRIVE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</si>
</sst>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1" formatCode="_-* #,##0.00\ _F_-;\-* #,##0.00\ _F_-;_-* &quot;-&quot;??\ _F_-;_-@_-"/>
    <numFmt numFmtId="172" formatCode="0.0%"/>
    <numFmt numFmtId="173" formatCode="0.0"/>
    <numFmt numFmtId="174" formatCode="#,##0.0"/>
    <numFmt numFmtId="186" formatCode="#,##0.000"/>
    <numFmt numFmtId="195" formatCode="#,##0.00000"/>
  </numFmts>
  <fonts count="31">
    <font>
      <sz val="10"/>
      <name val="Arial"/>
    </font>
    <font>
      <b/>
      <sz val="10"/>
      <name val="Arial"/>
    </font>
    <font>
      <sz val="10"/>
      <name val="Arial"/>
    </font>
    <font>
      <sz val="8"/>
      <name val="MS Sans Serif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MS Sans Serif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sz val="10"/>
      <color indexed="8"/>
      <name val="Arial"/>
    </font>
    <font>
      <sz val="8.4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</font>
    <font>
      <sz val="12"/>
      <name val="Univers"/>
    </font>
    <font>
      <sz val="10"/>
      <color indexed="10"/>
      <name val="Arial"/>
    </font>
    <font>
      <sz val="10"/>
      <color indexed="53"/>
      <name val="Arial"/>
      <family val="2"/>
    </font>
    <font>
      <sz val="10"/>
      <color indexed="53"/>
      <name val="Arial"/>
    </font>
    <font>
      <b/>
      <sz val="8"/>
      <name val="Arial"/>
      <family val="2"/>
    </font>
    <font>
      <b/>
      <sz val="10"/>
      <color indexed="10"/>
      <name val="Arial"/>
    </font>
    <font>
      <sz val="8"/>
      <color indexed="10"/>
      <name val="Arial"/>
    </font>
    <font>
      <sz val="9"/>
      <name val="Arial"/>
    </font>
    <font>
      <sz val="10"/>
      <name val="Arial"/>
    </font>
    <font>
      <sz val="4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" fontId="21" fillId="0" borderId="0"/>
    <xf numFmtId="171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0" applyFill="1" applyAlignment="1">
      <alignment horizontal="centerContinuous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1" xfId="0" applyFill="1" applyBorder="1"/>
    <xf numFmtId="0" fontId="0" fillId="0" borderId="2" xfId="0" applyFill="1" applyBorder="1"/>
    <xf numFmtId="3" fontId="0" fillId="0" borderId="1" xfId="0" applyNumberFormat="1" applyFill="1" applyBorder="1"/>
    <xf numFmtId="0" fontId="1" fillId="0" borderId="2" xfId="0" applyFont="1" applyFill="1" applyBorder="1"/>
    <xf numFmtId="3" fontId="1" fillId="0" borderId="2" xfId="0" applyNumberFormat="1" applyFont="1" applyFill="1" applyBorder="1"/>
    <xf numFmtId="3" fontId="0" fillId="0" borderId="2" xfId="0" applyNumberFormat="1" applyFill="1" applyBorder="1"/>
    <xf numFmtId="0" fontId="0" fillId="0" borderId="3" xfId="0" applyFill="1" applyBorder="1"/>
    <xf numFmtId="0" fontId="0" fillId="0" borderId="0" xfId="0" applyFill="1" applyBorder="1"/>
    <xf numFmtId="3" fontId="0" fillId="0" borderId="0" xfId="0" applyNumberFormat="1"/>
    <xf numFmtId="0" fontId="0" fillId="0" borderId="0" xfId="0" applyAlignment="1">
      <alignment horizontal="centerContinuous"/>
    </xf>
    <xf numFmtId="0" fontId="0" fillId="0" borderId="2" xfId="0" applyBorder="1"/>
    <xf numFmtId="3" fontId="1" fillId="0" borderId="2" xfId="0" applyNumberFormat="1" applyFont="1" applyBorder="1"/>
    <xf numFmtId="3" fontId="0" fillId="0" borderId="2" xfId="0" applyNumberFormat="1" applyBorder="1"/>
    <xf numFmtId="0" fontId="0" fillId="0" borderId="4" xfId="0" applyFill="1" applyBorder="1"/>
    <xf numFmtId="1" fontId="0" fillId="0" borderId="2" xfId="0" applyNumberFormat="1" applyFill="1" applyBorder="1"/>
    <xf numFmtId="1" fontId="1" fillId="0" borderId="2" xfId="0" applyNumberFormat="1" applyFont="1" applyFill="1" applyBorder="1"/>
    <xf numFmtId="3" fontId="0" fillId="0" borderId="0" xfId="0" applyNumberFormat="1" applyFill="1"/>
    <xf numFmtId="3" fontId="0" fillId="0" borderId="0" xfId="0" applyNumberFormat="1" applyFill="1" applyAlignment="1">
      <alignment horizontal="centerContinuous"/>
    </xf>
    <xf numFmtId="3" fontId="0" fillId="0" borderId="0" xfId="0" applyNumberFormat="1" applyFill="1" applyAlignment="1">
      <alignment horizontal="left"/>
    </xf>
    <xf numFmtId="3" fontId="1" fillId="0" borderId="0" xfId="0" applyNumberFormat="1" applyFont="1"/>
    <xf numFmtId="1" fontId="0" fillId="0" borderId="0" xfId="0" applyNumberFormat="1" applyFill="1"/>
    <xf numFmtId="0" fontId="0" fillId="0" borderId="5" xfId="0" applyBorder="1"/>
    <xf numFmtId="0" fontId="0" fillId="0" borderId="0" xfId="0" quotePrefix="1" applyFill="1" applyAlignment="1">
      <alignment horizontal="centerContinuous"/>
    </xf>
    <xf numFmtId="3" fontId="6" fillId="0" borderId="6" xfId="0" applyNumberFormat="1" applyFont="1" applyFill="1" applyBorder="1" applyAlignment="1">
      <alignment horizontal="centerContinuous"/>
    </xf>
    <xf numFmtId="3" fontId="6" fillId="0" borderId="7" xfId="0" applyNumberFormat="1" applyFont="1" applyFill="1" applyBorder="1" applyAlignment="1">
      <alignment horizontal="center"/>
    </xf>
    <xf numFmtId="3" fontId="8" fillId="0" borderId="2" xfId="0" applyNumberFormat="1" applyFont="1" applyFill="1" applyBorder="1"/>
    <xf numFmtId="0" fontId="1" fillId="0" borderId="3" xfId="0" applyFont="1" applyFill="1" applyBorder="1"/>
    <xf numFmtId="0" fontId="1" fillId="0" borderId="0" xfId="0" applyFont="1" applyFill="1" applyBorder="1"/>
    <xf numFmtId="0" fontId="0" fillId="0" borderId="5" xfId="0" applyFill="1" applyBorder="1"/>
    <xf numFmtId="3" fontId="0" fillId="0" borderId="0" xfId="0" applyNumberFormat="1" applyAlignment="1">
      <alignment horizontal="centerContinuous"/>
    </xf>
    <xf numFmtId="3" fontId="1" fillId="0" borderId="3" xfId="0" applyNumberFormat="1" applyFont="1" applyFill="1" applyBorder="1"/>
    <xf numFmtId="3" fontId="0" fillId="0" borderId="3" xfId="0" applyNumberFormat="1" applyFill="1" applyBorder="1"/>
    <xf numFmtId="3" fontId="0" fillId="0" borderId="0" xfId="0" applyNumberFormat="1" applyFill="1" applyBorder="1"/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0" fillId="0" borderId="4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/>
    <xf numFmtId="3" fontId="1" fillId="0" borderId="4" xfId="0" applyNumberFormat="1" applyFont="1" applyFill="1" applyBorder="1"/>
    <xf numFmtId="3" fontId="0" fillId="0" borderId="8" xfId="0" applyNumberFormat="1" applyFill="1" applyBorder="1"/>
    <xf numFmtId="0" fontId="0" fillId="0" borderId="0" xfId="0" applyFill="1" applyAlignment="1">
      <alignment horizontal="center"/>
    </xf>
    <xf numFmtId="1" fontId="0" fillId="0" borderId="0" xfId="0" applyNumberFormat="1" applyFill="1" applyBorder="1"/>
    <xf numFmtId="1" fontId="1" fillId="0" borderId="4" xfId="0" applyNumberFormat="1" applyFont="1" applyFill="1" applyBorder="1"/>
    <xf numFmtId="0" fontId="2" fillId="0" borderId="0" xfId="0" quotePrefix="1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6" fillId="0" borderId="0" xfId="0" applyFont="1" applyFill="1" applyBorder="1"/>
    <xf numFmtId="1" fontId="1" fillId="0" borderId="0" xfId="0" applyNumberFormat="1" applyFont="1" applyFill="1" applyBorder="1"/>
    <xf numFmtId="9" fontId="0" fillId="0" borderId="0" xfId="4" applyFont="1" applyFill="1" applyAlignment="1">
      <alignment horizontal="centerContinuous"/>
    </xf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0" fontId="2" fillId="0" borderId="3" xfId="0" applyFont="1" applyFill="1" applyBorder="1"/>
    <xf numFmtId="3" fontId="2" fillId="0" borderId="4" xfId="0" applyNumberFormat="1" applyFont="1" applyFill="1" applyBorder="1"/>
    <xf numFmtId="3" fontId="2" fillId="0" borderId="8" xfId="0" applyNumberFormat="1" applyFont="1" applyFill="1" applyBorder="1"/>
    <xf numFmtId="3" fontId="0" fillId="0" borderId="0" xfId="0" quotePrefix="1" applyNumberFormat="1" applyFill="1" applyAlignment="1">
      <alignment horizontal="left"/>
    </xf>
    <xf numFmtId="3" fontId="0" fillId="0" borderId="0" xfId="0" applyNumberFormat="1" applyFill="1" applyAlignment="1"/>
    <xf numFmtId="1" fontId="1" fillId="0" borderId="3" xfId="0" applyNumberFormat="1" applyFont="1" applyFill="1" applyBorder="1"/>
    <xf numFmtId="0" fontId="6" fillId="0" borderId="0" xfId="0" applyFont="1" applyFill="1"/>
    <xf numFmtId="0" fontId="0" fillId="0" borderId="9" xfId="0" applyFill="1" applyBorder="1"/>
    <xf numFmtId="0" fontId="0" fillId="0" borderId="2" xfId="0" applyFill="1" applyBorder="1" applyAlignment="1">
      <alignment horizontal="center"/>
    </xf>
    <xf numFmtId="0" fontId="2" fillId="0" borderId="0" xfId="0" applyFont="1" applyFill="1" applyBorder="1"/>
    <xf numFmtId="3" fontId="0" fillId="0" borderId="2" xfId="0" applyNumberForma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0" fontId="6" fillId="0" borderId="0" xfId="0" applyFont="1" applyFill="1" applyAlignment="1">
      <alignment horizontal="centerContinuous"/>
    </xf>
    <xf numFmtId="1" fontId="10" fillId="0" borderId="2" xfId="0" applyNumberFormat="1" applyFont="1" applyFill="1" applyBorder="1" applyAlignment="1"/>
    <xf numFmtId="1" fontId="6" fillId="0" borderId="2" xfId="0" applyNumberFormat="1" applyFont="1" applyFill="1" applyBorder="1" applyAlignment="1"/>
    <xf numFmtId="3" fontId="6" fillId="0" borderId="1" xfId="0" applyNumberFormat="1" applyFont="1" applyFill="1" applyBorder="1"/>
    <xf numFmtId="3" fontId="6" fillId="0" borderId="10" xfId="0" applyNumberFormat="1" applyFont="1" applyFill="1" applyBorder="1" applyAlignment="1">
      <alignment horizontal="centerContinuous"/>
    </xf>
    <xf numFmtId="3" fontId="6" fillId="0" borderId="2" xfId="0" applyNumberFormat="1" applyFont="1" applyFill="1" applyBorder="1"/>
    <xf numFmtId="3" fontId="10" fillId="0" borderId="2" xfId="0" applyNumberFormat="1" applyFont="1" applyFill="1" applyBorder="1"/>
    <xf numFmtId="0" fontId="6" fillId="0" borderId="2" xfId="0" applyFont="1" applyFill="1" applyBorder="1"/>
    <xf numFmtId="3" fontId="10" fillId="0" borderId="2" xfId="0" applyNumberFormat="1" applyFont="1" applyBorder="1"/>
    <xf numFmtId="3" fontId="6" fillId="0" borderId="2" xfId="0" applyNumberFormat="1" applyFont="1" applyBorder="1"/>
    <xf numFmtId="3" fontId="0" fillId="0" borderId="11" xfId="0" applyNumberForma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1" xfId="0" quotePrefix="1" applyNumberFormat="1" applyFont="1" applyFill="1" applyBorder="1" applyAlignment="1">
      <alignment horizontal="center"/>
    </xf>
    <xf numFmtId="3" fontId="0" fillId="0" borderId="3" xfId="0" applyNumberFormat="1" applyBorder="1"/>
    <xf numFmtId="1" fontId="0" fillId="0" borderId="4" xfId="0" applyNumberFormat="1" applyFill="1" applyBorder="1"/>
    <xf numFmtId="1" fontId="4" fillId="0" borderId="1" xfId="0" applyNumberFormat="1" applyFont="1" applyFill="1" applyBorder="1" applyAlignment="1">
      <alignment horizontal="center"/>
    </xf>
    <xf numFmtId="1" fontId="6" fillId="0" borderId="2" xfId="0" applyNumberFormat="1" applyFont="1" applyFill="1" applyBorder="1"/>
    <xf numFmtId="1" fontId="6" fillId="0" borderId="0" xfId="0" applyNumberFormat="1" applyFont="1" applyFill="1" applyAlignment="1">
      <alignment horizontal="centerContinuous"/>
    </xf>
    <xf numFmtId="1" fontId="6" fillId="0" borderId="0" xfId="0" applyNumberFormat="1" applyFont="1" applyAlignment="1">
      <alignment horizontal="centerContinuous"/>
    </xf>
    <xf numFmtId="1" fontId="6" fillId="0" borderId="0" xfId="0" applyNumberFormat="1" applyFont="1" applyAlignment="1"/>
    <xf numFmtId="1" fontId="6" fillId="0" borderId="0" xfId="0" quotePrefix="1" applyNumberFormat="1" applyFont="1" applyFill="1" applyAlignment="1">
      <alignment horizontal="left"/>
    </xf>
    <xf numFmtId="1" fontId="6" fillId="0" borderId="1" xfId="0" applyNumberFormat="1" applyFont="1" applyFill="1" applyBorder="1" applyAlignment="1"/>
    <xf numFmtId="1" fontId="6" fillId="0" borderId="10" xfId="0" applyNumberFormat="1" applyFont="1" applyFill="1" applyBorder="1" applyAlignment="1">
      <alignment horizontal="centerContinuous"/>
    </xf>
    <xf numFmtId="1" fontId="6" fillId="0" borderId="12" xfId="0" applyNumberFormat="1" applyFont="1" applyFill="1" applyBorder="1" applyAlignment="1">
      <alignment horizontal="centerContinuous"/>
    </xf>
    <xf numFmtId="1" fontId="6" fillId="0" borderId="3" xfId="0" applyNumberFormat="1" applyFont="1" applyFill="1" applyBorder="1" applyAlignment="1"/>
    <xf numFmtId="1" fontId="4" fillId="0" borderId="1" xfId="0" applyNumberFormat="1" applyFont="1" applyFill="1" applyBorder="1" applyAlignment="1"/>
    <xf numFmtId="1" fontId="10" fillId="0" borderId="2" xfId="0" applyNumberFormat="1" applyFont="1" applyBorder="1" applyAlignment="1"/>
    <xf numFmtId="1" fontId="6" fillId="0" borderId="2" xfId="0" applyNumberFormat="1" applyFont="1" applyBorder="1" applyAlignment="1"/>
    <xf numFmtId="1" fontId="6" fillId="0" borderId="3" xfId="0" applyNumberFormat="1" applyFont="1" applyBorder="1" applyAlignment="1"/>
    <xf numFmtId="1" fontId="6" fillId="0" borderId="0" xfId="0" applyNumberFormat="1" applyFont="1" applyFill="1" applyBorder="1" applyAlignment="1"/>
    <xf numFmtId="1" fontId="6" fillId="0" borderId="0" xfId="0" applyNumberFormat="1" applyFont="1" applyBorder="1" applyAlignment="1"/>
    <xf numFmtId="1" fontId="6" fillId="0" borderId="0" xfId="0" applyNumberFormat="1" applyFont="1" applyFill="1" applyAlignment="1"/>
    <xf numFmtId="1" fontId="6" fillId="0" borderId="4" xfId="0" applyNumberFormat="1" applyFont="1" applyFill="1" applyBorder="1" applyAlignment="1"/>
    <xf numFmtId="1" fontId="6" fillId="0" borderId="8" xfId="0" applyNumberFormat="1" applyFont="1" applyFill="1" applyBorder="1" applyAlignment="1"/>
    <xf numFmtId="1" fontId="6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centerContinuous"/>
    </xf>
    <xf numFmtId="3" fontId="0" fillId="0" borderId="1" xfId="0" applyNumberFormat="1" applyBorder="1"/>
    <xf numFmtId="3" fontId="10" fillId="0" borderId="0" xfId="0" applyNumberFormat="1" applyFont="1" applyBorder="1"/>
    <xf numFmtId="3" fontId="2" fillId="0" borderId="0" xfId="0" applyNumberFormat="1" applyFont="1" applyFill="1" applyBorder="1"/>
    <xf numFmtId="3" fontId="6" fillId="0" borderId="0" xfId="0" applyNumberFormat="1" applyFont="1" applyFill="1" applyAlignment="1">
      <alignment horizontal="centerContinuous"/>
    </xf>
    <xf numFmtId="3" fontId="0" fillId="0" borderId="0" xfId="0" applyNumberForma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Continuous"/>
    </xf>
    <xf numFmtId="3" fontId="6" fillId="0" borderId="0" xfId="0" applyNumberFormat="1" applyFont="1" applyAlignment="1"/>
    <xf numFmtId="3" fontId="6" fillId="0" borderId="1" xfId="0" applyNumberFormat="1" applyFont="1" applyBorder="1" applyAlignment="1"/>
    <xf numFmtId="3" fontId="10" fillId="0" borderId="2" xfId="0" applyNumberFormat="1" applyFont="1" applyBorder="1" applyAlignment="1"/>
    <xf numFmtId="3" fontId="6" fillId="0" borderId="2" xfId="0" applyNumberFormat="1" applyFont="1" applyBorder="1" applyAlignment="1"/>
    <xf numFmtId="3" fontId="9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/>
    <xf numFmtId="3" fontId="6" fillId="0" borderId="0" xfId="0" applyNumberFormat="1" applyFont="1" applyFill="1" applyAlignment="1"/>
    <xf numFmtId="3" fontId="6" fillId="0" borderId="1" xfId="0" applyNumberFormat="1" applyFont="1" applyFill="1" applyBorder="1" applyAlignment="1"/>
    <xf numFmtId="3" fontId="10" fillId="0" borderId="2" xfId="0" applyNumberFormat="1" applyFont="1" applyFill="1" applyBorder="1" applyAlignment="1"/>
    <xf numFmtId="3" fontId="6" fillId="0" borderId="2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Fill="1" applyBorder="1" applyAlignment="1">
      <alignment horizontal="centerContinuous"/>
    </xf>
    <xf numFmtId="3" fontId="10" fillId="0" borderId="4" xfId="0" applyNumberFormat="1" applyFont="1" applyFill="1" applyBorder="1"/>
    <xf numFmtId="3" fontId="10" fillId="0" borderId="8" xfId="0" applyNumberFormat="1" applyFont="1" applyFill="1" applyBorder="1"/>
    <xf numFmtId="3" fontId="4" fillId="0" borderId="0" xfId="0" applyNumberFormat="1" applyFont="1" applyFill="1" applyBorder="1"/>
    <xf numFmtId="3" fontId="2" fillId="0" borderId="4" xfId="0" applyNumberFormat="1" applyFont="1" applyFill="1" applyBorder="1" applyAlignment="1"/>
    <xf numFmtId="3" fontId="10" fillId="0" borderId="3" xfId="0" applyNumberFormat="1" applyFont="1" applyFill="1" applyBorder="1" applyAlignment="1"/>
    <xf numFmtId="3" fontId="6" fillId="0" borderId="0" xfId="0" applyNumberFormat="1" applyFont="1" applyFill="1" applyAlignment="1">
      <alignment horizontal="left"/>
    </xf>
    <xf numFmtId="3" fontId="6" fillId="0" borderId="0" xfId="0" applyNumberFormat="1" applyFont="1" applyFill="1"/>
    <xf numFmtId="3" fontId="6" fillId="0" borderId="0" xfId="0" quotePrefix="1" applyNumberFormat="1" applyFont="1" applyFill="1" applyAlignment="1">
      <alignment horizontal="left"/>
    </xf>
    <xf numFmtId="3" fontId="6" fillId="0" borderId="0" xfId="0" quotePrefix="1" applyNumberFormat="1" applyFont="1" applyAlignment="1">
      <alignment horizontal="left"/>
    </xf>
    <xf numFmtId="3" fontId="6" fillId="0" borderId="13" xfId="0" applyNumberFormat="1" applyFont="1" applyBorder="1"/>
    <xf numFmtId="3" fontId="6" fillId="0" borderId="3" xfId="0" applyNumberFormat="1" applyFont="1" applyFill="1" applyBorder="1"/>
    <xf numFmtId="3" fontId="6" fillId="0" borderId="1" xfId="0" applyNumberFormat="1" applyFont="1" applyFill="1" applyBorder="1" applyAlignment="1">
      <alignment horizontal="center"/>
    </xf>
    <xf numFmtId="3" fontId="6" fillId="0" borderId="4" xfId="0" applyNumberFormat="1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6" fillId="0" borderId="1" xfId="0" applyNumberFormat="1" applyFont="1" applyBorder="1"/>
    <xf numFmtId="3" fontId="6" fillId="0" borderId="3" xfId="0" applyNumberFormat="1" applyFont="1" applyBorder="1"/>
    <xf numFmtId="3" fontId="0" fillId="0" borderId="1" xfId="0" applyNumberFormat="1" applyFill="1" applyBorder="1" applyAlignment="1"/>
    <xf numFmtId="3" fontId="0" fillId="0" borderId="0" xfId="0" applyNumberFormat="1" applyBorder="1"/>
    <xf numFmtId="3" fontId="13" fillId="0" borderId="0" xfId="0" applyNumberFormat="1" applyFont="1"/>
    <xf numFmtId="3" fontId="10" fillId="0" borderId="0" xfId="0" applyNumberFormat="1" applyFont="1" applyFill="1" applyAlignment="1">
      <alignment horizontal="centerContinuous"/>
    </xf>
    <xf numFmtId="3" fontId="10" fillId="0" borderId="0" xfId="0" applyNumberFormat="1" applyFont="1" applyFill="1"/>
    <xf numFmtId="3" fontId="6" fillId="0" borderId="0" xfId="0" quotePrefix="1" applyNumberFormat="1" applyFont="1" applyFill="1" applyAlignment="1">
      <alignment horizontal="centerContinuous"/>
    </xf>
    <xf numFmtId="3" fontId="6" fillId="0" borderId="6" xfId="0" applyNumberFormat="1" applyFont="1" applyFill="1" applyBorder="1" applyAlignment="1">
      <alignment horizontal="centerContinuous" vertical="center"/>
    </xf>
    <xf numFmtId="3" fontId="6" fillId="0" borderId="10" xfId="0" applyNumberFormat="1" applyFont="1" applyFill="1" applyBorder="1" applyAlignment="1">
      <alignment horizontal="centerContinuous" vertical="center"/>
    </xf>
    <xf numFmtId="3" fontId="10" fillId="0" borderId="1" xfId="0" applyNumberFormat="1" applyFont="1" applyFill="1" applyBorder="1"/>
    <xf numFmtId="3" fontId="10" fillId="0" borderId="3" xfId="0" applyNumberFormat="1" applyFont="1" applyFill="1" applyBorder="1"/>
    <xf numFmtId="3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Continuous"/>
    </xf>
    <xf numFmtId="3" fontId="6" fillId="0" borderId="0" xfId="0" quotePrefix="1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centerContinuous"/>
    </xf>
    <xf numFmtId="1" fontId="6" fillId="0" borderId="0" xfId="0" applyNumberFormat="1" applyFont="1" applyFill="1"/>
    <xf numFmtId="1" fontId="6" fillId="0" borderId="0" xfId="0" quotePrefix="1" applyNumberFormat="1" applyFont="1" applyFill="1" applyAlignment="1">
      <alignment horizontal="centerContinuous"/>
    </xf>
    <xf numFmtId="1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/>
    <xf numFmtId="1" fontId="6" fillId="0" borderId="3" xfId="0" applyNumberFormat="1" applyFont="1" applyFill="1" applyBorder="1"/>
    <xf numFmtId="9" fontId="6" fillId="0" borderId="0" xfId="4" applyFont="1" applyFill="1" applyAlignment="1"/>
    <xf numFmtId="174" fontId="6" fillId="0" borderId="0" xfId="0" applyNumberFormat="1" applyFont="1" applyFill="1" applyAlignment="1"/>
    <xf numFmtId="3" fontId="11" fillId="0" borderId="3" xfId="0" applyNumberFormat="1" applyFont="1" applyFill="1" applyBorder="1" applyAlignment="1"/>
    <xf numFmtId="0" fontId="6" fillId="0" borderId="12" xfId="0" applyFont="1" applyBorder="1" applyAlignment="1">
      <alignment horizontal="centerContinuous"/>
    </xf>
    <xf numFmtId="1" fontId="6" fillId="0" borderId="10" xfId="0" applyNumberFormat="1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left"/>
    </xf>
    <xf numFmtId="3" fontId="6" fillId="0" borderId="14" xfId="0" applyNumberFormat="1" applyFont="1" applyBorder="1" applyAlignment="1"/>
    <xf numFmtId="1" fontId="4" fillId="0" borderId="7" xfId="0" applyNumberFormat="1" applyFon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left" wrapText="1"/>
    </xf>
    <xf numFmtId="1" fontId="7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Border="1"/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left"/>
    </xf>
    <xf numFmtId="3" fontId="0" fillId="0" borderId="2" xfId="2" applyNumberFormat="1" applyFont="1" applyFill="1" applyBorder="1"/>
    <xf numFmtId="3" fontId="6" fillId="0" borderId="1" xfId="0" quotePrefix="1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2" xfId="0" quotePrefix="1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3" fillId="0" borderId="1" xfId="0" applyNumberFormat="1" applyFont="1" applyBorder="1"/>
    <xf numFmtId="3" fontId="6" fillId="0" borderId="3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Continuous" vertical="center"/>
    </xf>
    <xf numFmtId="3" fontId="10" fillId="0" borderId="11" xfId="0" applyNumberFormat="1" applyFont="1" applyFill="1" applyBorder="1" applyAlignment="1">
      <alignment horizontal="centerContinuous" vertical="center"/>
    </xf>
    <xf numFmtId="3" fontId="6" fillId="0" borderId="14" xfId="0" applyNumberFormat="1" applyFont="1" applyFill="1" applyBorder="1" applyAlignment="1">
      <alignment horizontal="centerContinuous" vertical="center"/>
    </xf>
    <xf numFmtId="3" fontId="6" fillId="0" borderId="11" xfId="0" applyNumberFormat="1" applyFont="1" applyFill="1" applyBorder="1" applyAlignment="1">
      <alignment horizontal="centerContinuous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7" xfId="0" quotePrefix="1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/>
    <xf numFmtId="1" fontId="0" fillId="0" borderId="1" xfId="0" quotePrefix="1" applyNumberFormat="1" applyFill="1" applyBorder="1" applyAlignment="1">
      <alignment horizontal="center"/>
    </xf>
    <xf numFmtId="3" fontId="0" fillId="0" borderId="0" xfId="0" applyNumberFormat="1" applyAlignment="1"/>
    <xf numFmtId="3" fontId="1" fillId="0" borderId="2" xfId="0" applyNumberFormat="1" applyFont="1" applyFill="1" applyBorder="1" applyAlignment="1"/>
    <xf numFmtId="3" fontId="0" fillId="0" borderId="3" xfId="0" applyNumberFormat="1" applyFill="1" applyBorder="1" applyAlignment="1"/>
    <xf numFmtId="3" fontId="0" fillId="0" borderId="0" xfId="0" applyNumberFormat="1" applyFill="1" applyBorder="1" applyAlignment="1"/>
    <xf numFmtId="3" fontId="0" fillId="0" borderId="2" xfId="0" applyNumberFormat="1" applyFill="1" applyBorder="1" applyAlignment="1"/>
    <xf numFmtId="3" fontId="1" fillId="0" borderId="3" xfId="0" applyNumberFormat="1" applyFont="1" applyFill="1" applyBorder="1" applyAlignment="1"/>
    <xf numFmtId="3" fontId="6" fillId="0" borderId="2" xfId="0" applyNumberFormat="1" applyFont="1" applyFill="1" applyBorder="1" applyAlignment="1">
      <alignment horizontal="left"/>
    </xf>
    <xf numFmtId="3" fontId="1" fillId="0" borderId="2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Alignment="1">
      <alignment horizontal="left"/>
    </xf>
    <xf numFmtId="1" fontId="6" fillId="0" borderId="1" xfId="0" applyNumberFormat="1" applyFont="1" applyBorder="1" applyAlignment="1"/>
    <xf numFmtId="1" fontId="4" fillId="0" borderId="6" xfId="0" applyNumberFormat="1" applyFont="1" applyFill="1" applyBorder="1" applyAlignment="1">
      <alignment horizontal="centerContinuous"/>
    </xf>
    <xf numFmtId="1" fontId="4" fillId="0" borderId="3" xfId="0" applyNumberFormat="1" applyFont="1" applyFill="1" applyBorder="1" applyAlignment="1">
      <alignment horizontal="left" wrapText="1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Continuous" vertical="center"/>
    </xf>
    <xf numFmtId="0" fontId="0" fillId="0" borderId="10" xfId="0" applyFill="1" applyBorder="1" applyAlignment="1">
      <alignment horizontal="centerContinuous" vertical="center"/>
    </xf>
    <xf numFmtId="0" fontId="0" fillId="0" borderId="1" xfId="0" applyFill="1" applyBorder="1" applyAlignment="1">
      <alignment vertical="center"/>
    </xf>
    <xf numFmtId="1" fontId="4" fillId="0" borderId="7" xfId="0" applyNumberFormat="1" applyFont="1" applyFill="1" applyBorder="1" applyAlignment="1">
      <alignment wrapText="1"/>
    </xf>
    <xf numFmtId="1" fontId="6" fillId="0" borderId="3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>
      <alignment horizontal="left" wrapText="1"/>
    </xf>
    <xf numFmtId="1" fontId="15" fillId="0" borderId="4" xfId="0" applyNumberFormat="1" applyFont="1" applyFill="1" applyBorder="1" applyAlignment="1">
      <alignment horizontal="centerContinuous" wrapText="1"/>
    </xf>
    <xf numFmtId="1" fontId="4" fillId="0" borderId="4" xfId="0" applyNumberFormat="1" applyFont="1" applyFill="1" applyBorder="1" applyAlignment="1">
      <alignment horizontal="center" wrapText="1"/>
    </xf>
    <xf numFmtId="1" fontId="16" fillId="0" borderId="4" xfId="0" applyNumberFormat="1" applyFont="1" applyFill="1" applyBorder="1" applyAlignment="1">
      <alignment horizontal="center" wrapText="1"/>
    </xf>
    <xf numFmtId="1" fontId="7" fillId="0" borderId="4" xfId="0" applyNumberFormat="1" applyFont="1" applyFill="1" applyBorder="1" applyAlignment="1"/>
    <xf numFmtId="0" fontId="4" fillId="0" borderId="4" xfId="0" applyFont="1" applyFill="1" applyBorder="1"/>
    <xf numFmtId="1" fontId="4" fillId="0" borderId="4" xfId="0" applyNumberFormat="1" applyFont="1" applyFill="1" applyBorder="1" applyAlignment="1"/>
    <xf numFmtId="0" fontId="0" fillId="0" borderId="4" xfId="0" applyFill="1" applyBorder="1" applyAlignment="1">
      <alignment horizontal="center"/>
    </xf>
    <xf numFmtId="1" fontId="10" fillId="0" borderId="1" xfId="0" applyNumberFormat="1" applyFont="1" applyFill="1" applyBorder="1"/>
    <xf numFmtId="1" fontId="4" fillId="0" borderId="1" xfId="0" applyNumberFormat="1" applyFont="1" applyBorder="1"/>
    <xf numFmtId="1" fontId="10" fillId="0" borderId="11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0" borderId="1" xfId="0" quotePrefix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Continuous" wrapText="1"/>
    </xf>
    <xf numFmtId="1" fontId="4" fillId="0" borderId="1" xfId="0" applyNumberFormat="1" applyFont="1" applyFill="1" applyBorder="1"/>
    <xf numFmtId="1" fontId="4" fillId="0" borderId="12" xfId="0" applyNumberFormat="1" applyFont="1" applyFill="1" applyBorder="1" applyAlignment="1">
      <alignment horizontal="centerContinuous"/>
    </xf>
    <xf numFmtId="1" fontId="7" fillId="0" borderId="2" xfId="0" applyNumberFormat="1" applyFont="1" applyFill="1" applyBorder="1" applyAlignment="1"/>
    <xf numFmtId="1" fontId="0" fillId="0" borderId="12" xfId="0" applyNumberFormat="1" applyBorder="1" applyAlignment="1">
      <alignment horizontal="centerContinuous"/>
    </xf>
    <xf numFmtId="1" fontId="4" fillId="0" borderId="14" xfId="0" applyNumberFormat="1" applyFont="1" applyFill="1" applyBorder="1" applyAlignment="1">
      <alignment horizontal="left"/>
    </xf>
    <xf numFmtId="1" fontId="4" fillId="0" borderId="10" xfId="0" applyNumberFormat="1" applyFont="1" applyFill="1" applyBorder="1" applyAlignment="1">
      <alignment horizontal="centerContinuous"/>
    </xf>
    <xf numFmtId="1" fontId="4" fillId="0" borderId="10" xfId="0" applyNumberFormat="1" applyFont="1" applyFill="1" applyBorder="1" applyAlignment="1">
      <alignment wrapText="1"/>
    </xf>
    <xf numFmtId="1" fontId="7" fillId="0" borderId="10" xfId="0" applyNumberFormat="1" applyFont="1" applyFill="1" applyBorder="1" applyAlignment="1">
      <alignment horizontal="centerContinuous" wrapText="1"/>
    </xf>
    <xf numFmtId="1" fontId="4" fillId="0" borderId="6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/>
    <xf numFmtId="3" fontId="9" fillId="0" borderId="2" xfId="0" applyNumberFormat="1" applyFont="1" applyFill="1" applyBorder="1" applyAlignment="1" applyProtection="1">
      <alignment horizontal="right" wrapText="1"/>
    </xf>
    <xf numFmtId="3" fontId="9" fillId="0" borderId="3" xfId="0" applyNumberFormat="1" applyFont="1" applyFill="1" applyBorder="1" applyAlignment="1" applyProtection="1">
      <alignment horizontal="right" wrapText="1"/>
      <protection locked="0"/>
    </xf>
    <xf numFmtId="1" fontId="4" fillId="0" borderId="2" xfId="0" applyNumberFormat="1" applyFont="1" applyFill="1" applyBorder="1" applyAlignment="1"/>
    <xf numFmtId="1" fontId="6" fillId="0" borderId="6" xfId="0" applyNumberFormat="1" applyFont="1" applyFill="1" applyBorder="1" applyAlignment="1">
      <alignment horizontal="left"/>
    </xf>
    <xf numFmtId="1" fontId="6" fillId="0" borderId="12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Continuous"/>
    </xf>
    <xf numFmtId="3" fontId="7" fillId="0" borderId="0" xfId="0" applyNumberFormat="1" applyFont="1" applyFill="1"/>
    <xf numFmtId="3" fontId="7" fillId="0" borderId="0" xfId="0" quotePrefix="1" applyNumberFormat="1" applyFont="1" applyFill="1" applyAlignment="1">
      <alignment horizontal="left"/>
    </xf>
    <xf numFmtId="3" fontId="7" fillId="0" borderId="1" xfId="0" applyNumberFormat="1" applyFont="1" applyFill="1" applyBorder="1"/>
    <xf numFmtId="3" fontId="7" fillId="0" borderId="2" xfId="0" applyNumberFormat="1" applyFont="1" applyFill="1" applyBorder="1"/>
    <xf numFmtId="3" fontId="19" fillId="0" borderId="2" xfId="0" applyNumberFormat="1" applyFont="1" applyFill="1" applyBorder="1"/>
    <xf numFmtId="3" fontId="7" fillId="0" borderId="3" xfId="0" applyNumberFormat="1" applyFont="1" applyFill="1" applyBorder="1"/>
    <xf numFmtId="3" fontId="7" fillId="0" borderId="0" xfId="0" applyNumberFormat="1" applyFont="1" applyFill="1" applyBorder="1"/>
    <xf numFmtId="3" fontId="7" fillId="0" borderId="0" xfId="0" quotePrefix="1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12" fillId="0" borderId="0" xfId="0" applyNumberFormat="1" applyFont="1" applyBorder="1"/>
    <xf numFmtId="9" fontId="0" fillId="0" borderId="0" xfId="4" applyFont="1" applyFill="1"/>
    <xf numFmtId="3" fontId="10" fillId="0" borderId="3" xfId="0" applyNumberFormat="1" applyFont="1" applyBorder="1"/>
    <xf numFmtId="3" fontId="5" fillId="0" borderId="0" xfId="0" applyNumberFormat="1" applyFont="1" applyAlignment="1"/>
    <xf numFmtId="1" fontId="6" fillId="0" borderId="10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horizontal="left" vertical="center" wrapText="1"/>
    </xf>
    <xf numFmtId="3" fontId="5" fillId="0" borderId="0" xfId="0" applyNumberFormat="1" applyFont="1"/>
    <xf numFmtId="1" fontId="6" fillId="0" borderId="0" xfId="0" applyNumberFormat="1" applyFont="1" applyAlignment="1">
      <alignment vertical="center"/>
    </xf>
    <xf numFmtId="172" fontId="0" fillId="0" borderId="0" xfId="4" applyNumberFormat="1" applyFont="1" applyFill="1"/>
    <xf numFmtId="3" fontId="22" fillId="0" borderId="0" xfId="0" applyNumberFormat="1" applyFont="1" applyFill="1"/>
    <xf numFmtId="3" fontId="23" fillId="0" borderId="0" xfId="0" applyNumberFormat="1" applyFont="1"/>
    <xf numFmtId="3" fontId="24" fillId="0" borderId="0" xfId="0" applyNumberFormat="1" applyFont="1"/>
    <xf numFmtId="1" fontId="6" fillId="0" borderId="3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18" fillId="0" borderId="3" xfId="0" applyNumberFormat="1" applyFont="1" applyFill="1" applyBorder="1" applyAlignment="1">
      <alignment vertical="center"/>
    </xf>
    <xf numFmtId="1" fontId="6" fillId="0" borderId="2" xfId="0" applyNumberFormat="1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vertical="center" wrapText="1"/>
    </xf>
    <xf numFmtId="1" fontId="7" fillId="0" borderId="4" xfId="0" applyNumberFormat="1" applyFont="1" applyFill="1" applyBorder="1" applyAlignment="1">
      <alignment horizontal="centerContinuous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vertical="center"/>
    </xf>
    <xf numFmtId="1" fontId="4" fillId="0" borderId="14" xfId="0" applyNumberFormat="1" applyFont="1" applyFill="1" applyBorder="1" applyAlignment="1">
      <alignment horizontal="left" vertical="center"/>
    </xf>
    <xf numFmtId="1" fontId="4" fillId="0" borderId="12" xfId="0" applyNumberFormat="1" applyFont="1" applyFill="1" applyBorder="1" applyAlignment="1">
      <alignment horizontal="centerContinuous" vertical="center"/>
    </xf>
    <xf numFmtId="1" fontId="6" fillId="0" borderId="4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wrapText="1"/>
    </xf>
    <xf numFmtId="1" fontId="7" fillId="0" borderId="4" xfId="0" applyNumberFormat="1" applyFont="1" applyFill="1" applyBorder="1" applyAlignment="1">
      <alignment horizontal="centerContinuous" wrapText="1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5" xfId="0" applyNumberFormat="1" applyFont="1" applyFill="1" applyBorder="1" applyAlignment="1">
      <alignment horizontal="center" wrapText="1"/>
    </xf>
    <xf numFmtId="1" fontId="4" fillId="0" borderId="2" xfId="0" applyNumberFormat="1" applyFont="1" applyFill="1" applyBorder="1" applyAlignment="1">
      <alignment horizontal="left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Continuous" vertical="center"/>
    </xf>
    <xf numFmtId="1" fontId="4" fillId="0" borderId="6" xfId="0" applyNumberFormat="1" applyFont="1" applyFill="1" applyBorder="1" applyAlignment="1">
      <alignment horizontal="centerContinuous" vertical="center"/>
    </xf>
    <xf numFmtId="1" fontId="0" fillId="0" borderId="12" xfId="0" applyNumberForma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1" fontId="4" fillId="0" borderId="1" xfId="0" applyNumberFormat="1" applyFont="1" applyFill="1" applyBorder="1" applyAlignment="1">
      <alignment horizontal="centerContinuous" vertical="center"/>
    </xf>
    <xf numFmtId="1" fontId="6" fillId="0" borderId="6" xfId="0" applyNumberFormat="1" applyFont="1" applyFill="1" applyBorder="1" applyAlignment="1">
      <alignment horizontal="centerContinuous" vertical="center"/>
    </xf>
    <xf numFmtId="1" fontId="4" fillId="0" borderId="10" xfId="0" applyNumberFormat="1" applyFont="1" applyFill="1" applyBorder="1" applyAlignment="1">
      <alignment horizontal="centerContinuous" vertical="center"/>
    </xf>
    <xf numFmtId="0" fontId="0" fillId="0" borderId="0" xfId="0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1" fontId="0" fillId="0" borderId="10" xfId="0" applyNumberForma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1" fontId="0" fillId="0" borderId="9" xfId="0" applyNumberFormat="1" applyFill="1" applyBorder="1" applyAlignment="1">
      <alignment vertical="center"/>
    </xf>
    <xf numFmtId="1" fontId="0" fillId="0" borderId="7" xfId="0" quotePrefix="1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vertical="center"/>
    </xf>
    <xf numFmtId="3" fontId="0" fillId="0" borderId="6" xfId="0" applyNumberFormat="1" applyFill="1" applyBorder="1" applyAlignment="1">
      <alignment horizontal="centerContinuous" vertical="center"/>
    </xf>
    <xf numFmtId="3" fontId="0" fillId="0" borderId="10" xfId="0" applyNumberFormat="1" applyFill="1" applyBorder="1" applyAlignment="1">
      <alignment horizontal="centerContinuous" vertical="center"/>
    </xf>
    <xf numFmtId="3" fontId="2" fillId="0" borderId="6" xfId="0" applyNumberFormat="1" applyFont="1" applyFill="1" applyBorder="1" applyAlignment="1">
      <alignment horizontal="centerContinuous" vertical="center"/>
    </xf>
    <xf numFmtId="3" fontId="2" fillId="0" borderId="10" xfId="0" applyNumberFormat="1" applyFont="1" applyFill="1" applyBorder="1" applyAlignment="1">
      <alignment horizontal="centerContinuous" vertical="center"/>
    </xf>
    <xf numFmtId="1" fontId="4" fillId="0" borderId="6" xfId="0" applyNumberFormat="1" applyFont="1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vertical="center"/>
    </xf>
    <xf numFmtId="1" fontId="15" fillId="0" borderId="11" xfId="0" applyNumberFormat="1" applyFont="1" applyFill="1" applyBorder="1" applyAlignment="1">
      <alignment horizontal="centerContinuous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1" fontId="15" fillId="0" borderId="10" xfId="0" applyNumberFormat="1" applyFont="1" applyFill="1" applyBorder="1" applyAlignment="1">
      <alignment horizontal="centerContinuous" vertical="center" wrapText="1"/>
    </xf>
    <xf numFmtId="1" fontId="4" fillId="0" borderId="7" xfId="0" applyNumberFormat="1" applyFont="1" applyFill="1" applyBorder="1" applyAlignment="1">
      <alignment horizontal="left" vertical="center" wrapText="1"/>
    </xf>
    <xf numFmtId="1" fontId="4" fillId="0" borderId="10" xfId="0" applyNumberFormat="1" applyFont="1" applyFill="1" applyBorder="1" applyAlignment="1">
      <alignment horizontal="centerContinuous" vertical="center" wrapText="1"/>
    </xf>
    <xf numFmtId="3" fontId="6" fillId="0" borderId="1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1" fontId="20" fillId="0" borderId="7" xfId="0" quotePrefix="1" applyNumberFormat="1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vertical="center"/>
    </xf>
    <xf numFmtId="3" fontId="6" fillId="0" borderId="10" xfId="0" applyNumberFormat="1" applyFont="1" applyBorder="1" applyAlignment="1">
      <alignment horizontal="centerContinuous" vertical="center"/>
    </xf>
    <xf numFmtId="1" fontId="2" fillId="0" borderId="0" xfId="0" applyNumberFormat="1" applyFont="1" applyAlignment="1"/>
    <xf numFmtId="3" fontId="0" fillId="0" borderId="5" xfId="0" applyNumberFormat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4" fillId="0" borderId="2" xfId="0" quotePrefix="1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0" fillId="0" borderId="14" xfId="0" applyNumberFormat="1" applyFill="1" applyBorder="1" applyAlignment="1">
      <alignment vertical="center"/>
    </xf>
    <xf numFmtId="3" fontId="4" fillId="0" borderId="12" xfId="0" applyNumberFormat="1" applyFont="1" applyFill="1" applyBorder="1" applyAlignment="1">
      <alignment horizontal="centerContinuous" vertical="center"/>
    </xf>
    <xf numFmtId="3" fontId="0" fillId="0" borderId="10" xfId="0" applyNumberFormat="1" applyBorder="1" applyAlignment="1">
      <alignment horizontal="centerContinuous" vertical="center"/>
    </xf>
    <xf numFmtId="1" fontId="4" fillId="0" borderId="6" xfId="0" applyNumberFormat="1" applyFont="1" applyFill="1" applyBorder="1" applyAlignment="1">
      <alignment horizontal="left" vertical="center"/>
    </xf>
    <xf numFmtId="1" fontId="6" fillId="0" borderId="10" xfId="0" applyNumberFormat="1" applyFont="1" applyFill="1" applyBorder="1" applyAlignment="1">
      <alignment horizontal="left" vertical="center"/>
    </xf>
    <xf numFmtId="3" fontId="0" fillId="0" borderId="10" xfId="0" applyNumberFormat="1" applyBorder="1" applyAlignment="1">
      <alignment horizontal="left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1" fontId="20" fillId="0" borderId="6" xfId="0" applyNumberFormat="1" applyFont="1" applyFill="1" applyBorder="1" applyAlignment="1">
      <alignment horizontal="centerContinuous" vertical="center"/>
    </xf>
    <xf numFmtId="1" fontId="20" fillId="0" borderId="12" xfId="0" applyNumberFormat="1" applyFont="1" applyFill="1" applyBorder="1" applyAlignment="1">
      <alignment horizontal="centerContinuous" vertical="center"/>
    </xf>
    <xf numFmtId="1" fontId="20" fillId="0" borderId="10" xfId="0" applyNumberFormat="1" applyFont="1" applyFill="1" applyBorder="1" applyAlignment="1">
      <alignment horizontal="centerContinuous" vertical="center"/>
    </xf>
    <xf numFmtId="1" fontId="9" fillId="0" borderId="2" xfId="3" applyNumberFormat="1" applyFont="1" applyFill="1" applyBorder="1" applyAlignment="1">
      <alignment horizontal="right" wrapText="1"/>
    </xf>
    <xf numFmtId="3" fontId="6" fillId="0" borderId="2" xfId="0" applyNumberFormat="1" applyFont="1" applyBorder="1" applyProtection="1"/>
    <xf numFmtId="0" fontId="0" fillId="0" borderId="0" xfId="0" applyAlignment="1">
      <alignment horizontal="center"/>
    </xf>
    <xf numFmtId="1" fontId="6" fillId="0" borderId="1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vertical="center"/>
    </xf>
    <xf numFmtId="1" fontId="6" fillId="0" borderId="1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/>
    <xf numFmtId="1" fontId="6" fillId="0" borderId="0" xfId="0" applyNumberFormat="1" applyFont="1" applyFill="1" applyAlignment="1">
      <alignment horizontal="center"/>
    </xf>
    <xf numFmtId="0" fontId="0" fillId="0" borderId="0" xfId="0" applyAlignment="1"/>
    <xf numFmtId="1" fontId="5" fillId="0" borderId="0" xfId="0" applyNumberFormat="1" applyFont="1" applyBorder="1" applyAlignment="1"/>
    <xf numFmtId="1" fontId="2" fillId="0" borderId="0" xfId="0" applyNumberFormat="1" applyFont="1" applyBorder="1" applyAlignment="1"/>
    <xf numFmtId="3" fontId="6" fillId="0" borderId="1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10" fillId="0" borderId="1" xfId="0" applyNumberFormat="1" applyFont="1" applyFill="1" applyBorder="1" applyAlignment="1">
      <alignment horizontal="centerContinuous" vertical="center"/>
    </xf>
    <xf numFmtId="1" fontId="6" fillId="0" borderId="1" xfId="0" applyNumberFormat="1" applyFont="1" applyFill="1" applyBorder="1" applyAlignment="1">
      <alignment horizontal="centerContinuous" vertical="center"/>
    </xf>
    <xf numFmtId="0" fontId="0" fillId="0" borderId="3" xfId="0" applyBorder="1"/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3" fontId="10" fillId="0" borderId="1" xfId="0" applyNumberFormat="1" applyFont="1" applyFill="1" applyBorder="1" applyAlignment="1">
      <alignment vertical="center"/>
    </xf>
    <xf numFmtId="1" fontId="4" fillId="0" borderId="7" xfId="0" applyNumberFormat="1" applyFont="1" applyFill="1" applyBorder="1" applyAlignment="1">
      <alignment vertical="center"/>
    </xf>
    <xf numFmtId="3" fontId="0" fillId="0" borderId="15" xfId="0" applyNumberFormat="1" applyFill="1" applyBorder="1"/>
    <xf numFmtId="3" fontId="6" fillId="0" borderId="15" xfId="0" applyNumberFormat="1" applyFont="1" applyFill="1" applyBorder="1"/>
    <xf numFmtId="3" fontId="10" fillId="0" borderId="15" xfId="0" applyNumberFormat="1" applyFont="1" applyFill="1" applyBorder="1"/>
    <xf numFmtId="3" fontId="7" fillId="0" borderId="15" xfId="0" applyNumberFormat="1" applyFont="1" applyFill="1" applyBorder="1"/>
    <xf numFmtId="1" fontId="6" fillId="0" borderId="15" xfId="0" applyNumberFormat="1" applyFont="1" applyFill="1" applyBorder="1"/>
    <xf numFmtId="1" fontId="6" fillId="0" borderId="12" xfId="0" applyNumberFormat="1" applyFont="1" applyBorder="1" applyAlignment="1">
      <alignment horizontal="centerContinuous"/>
    </xf>
    <xf numFmtId="1" fontId="4" fillId="0" borderId="14" xfId="0" applyNumberFormat="1" applyFont="1" applyFill="1" applyBorder="1" applyAlignment="1">
      <alignment horizontal="centerContinuous"/>
    </xf>
    <xf numFmtId="1" fontId="0" fillId="0" borderId="2" xfId="0" applyNumberFormat="1" applyBorder="1"/>
    <xf numFmtId="1" fontId="9" fillId="0" borderId="3" xfId="0" applyNumberFormat="1" applyFont="1" applyFill="1" applyBorder="1" applyAlignment="1" applyProtection="1">
      <alignment horizontal="right" wrapText="1"/>
      <protection locked="0"/>
    </xf>
    <xf numFmtId="1" fontId="6" fillId="0" borderId="4" xfId="0" applyNumberFormat="1" applyFont="1" applyFill="1" applyBorder="1" applyAlignment="1">
      <alignment vertical="center"/>
    </xf>
    <xf numFmtId="1" fontId="10" fillId="0" borderId="4" xfId="0" applyNumberFormat="1" applyFont="1" applyFill="1" applyBorder="1" applyAlignment="1"/>
    <xf numFmtId="1" fontId="6" fillId="0" borderId="1" xfId="0" applyNumberFormat="1" applyFont="1" applyBorder="1" applyAlignment="1">
      <alignment horizontal="center" vertical="center"/>
    </xf>
    <xf numFmtId="0" fontId="0" fillId="0" borderId="4" xfId="0" applyBorder="1"/>
    <xf numFmtId="3" fontId="6" fillId="0" borderId="8" xfId="0" applyNumberFormat="1" applyFont="1" applyFill="1" applyBorder="1"/>
    <xf numFmtId="3" fontId="10" fillId="0" borderId="5" xfId="0" applyNumberFormat="1" applyFont="1" applyFill="1" applyBorder="1" applyAlignment="1"/>
    <xf numFmtId="1" fontId="10" fillId="0" borderId="3" xfId="0" applyNumberFormat="1" applyFont="1" applyFill="1" applyBorder="1" applyAlignment="1"/>
    <xf numFmtId="3" fontId="6" fillId="0" borderId="9" xfId="0" applyNumberFormat="1" applyFont="1" applyFill="1" applyBorder="1" applyAlignment="1"/>
    <xf numFmtId="3" fontId="6" fillId="0" borderId="9" xfId="0" applyNumberFormat="1" applyFont="1" applyFill="1" applyBorder="1"/>
    <xf numFmtId="1" fontId="0" fillId="0" borderId="1" xfId="0" applyNumberForma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" fontId="0" fillId="0" borderId="1" xfId="0" quotePrefix="1" applyNumberForma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/>
    </xf>
    <xf numFmtId="1" fontId="0" fillId="0" borderId="7" xfId="0" applyNumberForma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20" fillId="0" borderId="2" xfId="0" applyFont="1" applyBorder="1"/>
    <xf numFmtId="3" fontId="20" fillId="0" borderId="2" xfId="0" applyNumberFormat="1" applyFont="1" applyFill="1" applyBorder="1"/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/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/>
    <xf numFmtId="3" fontId="25" fillId="0" borderId="2" xfId="0" applyNumberFormat="1" applyFont="1" applyFill="1" applyBorder="1"/>
    <xf numFmtId="0" fontId="4" fillId="0" borderId="2" xfId="0" applyFont="1" applyBorder="1"/>
    <xf numFmtId="3" fontId="4" fillId="0" borderId="3" xfId="0" applyNumberFormat="1" applyFont="1" applyFill="1" applyBorder="1"/>
    <xf numFmtId="3" fontId="4" fillId="0" borderId="0" xfId="0" applyNumberFormat="1" applyFont="1" applyFill="1" applyAlignment="1">
      <alignment horizontal="centerContinuous"/>
    </xf>
    <xf numFmtId="3" fontId="25" fillId="0" borderId="2" xfId="0" applyNumberFormat="1" applyFont="1" applyBorder="1"/>
    <xf numFmtId="3" fontId="4" fillId="0" borderId="3" xfId="0" applyNumberFormat="1" applyFont="1" applyBorder="1"/>
    <xf numFmtId="3" fontId="4" fillId="0" borderId="0" xfId="0" applyNumberFormat="1" applyFont="1" applyBorder="1"/>
    <xf numFmtId="1" fontId="4" fillId="0" borderId="7" xfId="0" applyNumberFormat="1" applyFont="1" applyFill="1" applyBorder="1" applyAlignment="1">
      <alignment horizontal="centerContinuous" vertical="center" wrapText="1"/>
    </xf>
    <xf numFmtId="173" fontId="0" fillId="0" borderId="0" xfId="0" applyNumberFormat="1" applyFill="1" applyBorder="1"/>
    <xf numFmtId="186" fontId="0" fillId="0" borderId="0" xfId="0" applyNumberFormat="1" applyFill="1"/>
    <xf numFmtId="195" fontId="0" fillId="0" borderId="0" xfId="0" applyNumberFormat="1" applyFill="1"/>
    <xf numFmtId="0" fontId="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" fillId="0" borderId="2" xfId="0" applyFont="1" applyFill="1" applyBorder="1"/>
    <xf numFmtId="186" fontId="0" fillId="0" borderId="0" xfId="0" applyNumberFormat="1" applyFill="1" applyAlignment="1">
      <alignment horizontal="left"/>
    </xf>
    <xf numFmtId="4" fontId="0" fillId="0" borderId="0" xfId="0" applyNumberFormat="1" applyFill="1"/>
    <xf numFmtId="1" fontId="6" fillId="0" borderId="3" xfId="0" applyNumberFormat="1" applyFont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Continuous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vertical="center"/>
    </xf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9" xfId="0" applyNumberFormat="1" applyFont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/>
    </xf>
    <xf numFmtId="1" fontId="18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vertical="center"/>
    </xf>
    <xf numFmtId="0" fontId="6" fillId="0" borderId="2" xfId="0" applyFont="1" applyBorder="1"/>
    <xf numFmtId="0" fontId="0" fillId="0" borderId="0" xfId="0" applyBorder="1"/>
    <xf numFmtId="3" fontId="6" fillId="0" borderId="15" xfId="0" applyNumberFormat="1" applyFont="1" applyFill="1" applyBorder="1" applyAlignment="1"/>
    <xf numFmtId="1" fontId="6" fillId="0" borderId="15" xfId="0" applyNumberFormat="1" applyFont="1" applyFill="1" applyBorder="1" applyAlignment="1"/>
    <xf numFmtId="0" fontId="6" fillId="0" borderId="0" xfId="0" applyNumberFormat="1" applyFont="1" applyAlignment="1"/>
    <xf numFmtId="0" fontId="6" fillId="0" borderId="0" xfId="0" applyNumberFormat="1" applyFont="1" applyFill="1" applyAlignment="1"/>
    <xf numFmtId="0" fontId="6" fillId="0" borderId="0" xfId="4" applyNumberFormat="1" applyFont="1" applyAlignment="1"/>
    <xf numFmtId="0" fontId="10" fillId="0" borderId="2" xfId="0" applyFont="1" applyBorder="1"/>
    <xf numFmtId="3" fontId="10" fillId="0" borderId="0" xfId="0" applyNumberFormat="1" applyFont="1"/>
    <xf numFmtId="3" fontId="10" fillId="0" borderId="0" xfId="0" quotePrefix="1" applyNumberFormat="1" applyFont="1" applyAlignment="1">
      <alignment horizontal="left"/>
    </xf>
    <xf numFmtId="3" fontId="10" fillId="0" borderId="6" xfId="0" applyNumberFormat="1" applyFont="1" applyFill="1" applyBorder="1" applyAlignment="1">
      <alignment horizontal="centerContinuous" vertical="center"/>
    </xf>
    <xf numFmtId="3" fontId="10" fillId="0" borderId="10" xfId="0" applyNumberFormat="1" applyFont="1" applyFill="1" applyBorder="1" applyAlignment="1">
      <alignment horizontal="centerContinuous" vertical="center"/>
    </xf>
    <xf numFmtId="3" fontId="10" fillId="0" borderId="1" xfId="0" applyNumberFormat="1" applyFont="1" applyBorder="1"/>
    <xf numFmtId="3" fontId="10" fillId="0" borderId="0" xfId="0" applyNumberFormat="1" applyFont="1" applyAlignment="1">
      <alignment horizontal="centerContinuous"/>
    </xf>
    <xf numFmtId="0" fontId="10" fillId="0" borderId="0" xfId="0" applyFont="1"/>
    <xf numFmtId="3" fontId="10" fillId="0" borderId="8" xfId="0" applyNumberFormat="1" applyFont="1" applyBorder="1"/>
    <xf numFmtId="3" fontId="10" fillId="0" borderId="0" xfId="0" applyNumberFormat="1" applyFont="1" applyAlignment="1"/>
    <xf numFmtId="3" fontId="10" fillId="0" borderId="7" xfId="0" applyNumberFormat="1" applyFont="1" applyFill="1" applyBorder="1" applyAlignment="1">
      <alignment horizontal="centerContinuous" vertical="center"/>
    </xf>
    <xf numFmtId="3" fontId="10" fillId="0" borderId="3" xfId="0" applyNumberFormat="1" applyFont="1" applyBorder="1" applyAlignment="1"/>
    <xf numFmtId="3" fontId="10" fillId="0" borderId="0" xfId="0" applyNumberFormat="1" applyFont="1" applyFill="1" applyAlignment="1"/>
    <xf numFmtId="0" fontId="10" fillId="0" borderId="0" xfId="0" applyFont="1" applyAlignment="1"/>
    <xf numFmtId="3" fontId="10" fillId="0" borderId="0" xfId="0" applyNumberFormat="1" applyFont="1" applyFill="1" applyBorder="1" applyAlignment="1"/>
    <xf numFmtId="3" fontId="12" fillId="0" borderId="0" xfId="0" applyNumberFormat="1" applyFont="1" applyFill="1" applyBorder="1" applyAlignment="1"/>
    <xf numFmtId="0" fontId="10" fillId="0" borderId="0" xfId="0" applyFont="1" applyAlignment="1">
      <alignment horizontal="center"/>
    </xf>
    <xf numFmtId="3" fontId="10" fillId="0" borderId="2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0" fontId="10" fillId="0" borderId="3" xfId="0" applyFont="1" applyBorder="1"/>
    <xf numFmtId="3" fontId="25" fillId="0" borderId="0" xfId="0" applyNumberFormat="1" applyFont="1"/>
    <xf numFmtId="3" fontId="10" fillId="0" borderId="0" xfId="0" applyNumberFormat="1" applyFont="1" applyBorder="1" applyAlignment="1">
      <alignment horizontal="centerContinuous"/>
    </xf>
    <xf numFmtId="3" fontId="10" fillId="0" borderId="6" xfId="0" applyNumberFormat="1" applyFont="1" applyFill="1" applyBorder="1" applyAlignment="1">
      <alignment horizontal="centerContinuous"/>
    </xf>
    <xf numFmtId="3" fontId="10" fillId="0" borderId="10" xfId="0" applyNumberFormat="1" applyFont="1" applyFill="1" applyBorder="1" applyAlignment="1">
      <alignment horizontal="centerContinuous"/>
    </xf>
    <xf numFmtId="3" fontId="10" fillId="0" borderId="0" xfId="0" applyNumberFormat="1" applyFont="1" applyBorder="1" applyAlignment="1"/>
    <xf numFmtId="9" fontId="10" fillId="0" borderId="0" xfId="4" applyFont="1" applyFill="1" applyAlignment="1"/>
    <xf numFmtId="0" fontId="22" fillId="0" borderId="2" xfId="0" applyFont="1" applyBorder="1"/>
    <xf numFmtId="0" fontId="5" fillId="0" borderId="2" xfId="0" applyFont="1" applyBorder="1"/>
    <xf numFmtId="0" fontId="5" fillId="0" borderId="2" xfId="0" applyFont="1" applyFill="1" applyBorder="1"/>
    <xf numFmtId="0" fontId="12" fillId="0" borderId="2" xfId="0" applyFont="1" applyBorder="1"/>
    <xf numFmtId="0" fontId="12" fillId="0" borderId="0" xfId="0" applyFont="1"/>
    <xf numFmtId="0" fontId="26" fillId="0" borderId="2" xfId="0" applyFont="1" applyBorder="1"/>
    <xf numFmtId="0" fontId="27" fillId="0" borderId="2" xfId="0" applyFont="1" applyBorder="1"/>
    <xf numFmtId="3" fontId="22" fillId="0" borderId="0" xfId="0" applyNumberFormat="1" applyFont="1"/>
    <xf numFmtId="0" fontId="22" fillId="0" borderId="0" xfId="0" applyFont="1"/>
    <xf numFmtId="0" fontId="2" fillId="0" borderId="2" xfId="0" applyFont="1" applyBorder="1"/>
    <xf numFmtId="1" fontId="22" fillId="0" borderId="2" xfId="0" applyNumberFormat="1" applyFont="1" applyBorder="1"/>
    <xf numFmtId="1" fontId="22" fillId="0" borderId="0" xfId="0" applyNumberFormat="1" applyFont="1" applyAlignment="1"/>
    <xf numFmtId="3" fontId="0" fillId="0" borderId="0" xfId="0" applyNumberFormat="1" applyAlignment="1">
      <alignment horizontal="left"/>
    </xf>
    <xf numFmtId="0" fontId="2" fillId="0" borderId="0" xfId="0" applyFont="1"/>
    <xf numFmtId="0" fontId="1" fillId="0" borderId="2" xfId="0" applyFont="1" applyBorder="1"/>
    <xf numFmtId="1" fontId="28" fillId="0" borderId="2" xfId="0" applyNumberFormat="1" applyFont="1" applyFill="1" applyBorder="1" applyAlignment="1"/>
    <xf numFmtId="0" fontId="29" fillId="0" borderId="2" xfId="0" applyFont="1" applyBorder="1"/>
    <xf numFmtId="1" fontId="29" fillId="0" borderId="2" xfId="0" applyNumberFormat="1" applyFont="1" applyBorder="1"/>
    <xf numFmtId="1" fontId="29" fillId="0" borderId="0" xfId="0" applyNumberFormat="1" applyFont="1" applyAlignment="1"/>
    <xf numFmtId="1" fontId="2" fillId="0" borderId="2" xfId="0" applyNumberFormat="1" applyFont="1" applyBorder="1"/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/>
    <xf numFmtId="0" fontId="10" fillId="0" borderId="0" xfId="0" applyFont="1" applyFill="1"/>
    <xf numFmtId="3" fontId="5" fillId="0" borderId="0" xfId="0" applyNumberFormat="1" applyFont="1" applyFill="1" applyBorder="1"/>
    <xf numFmtId="0" fontId="5" fillId="0" borderId="0" xfId="0" applyFont="1" applyFill="1" applyBorder="1"/>
    <xf numFmtId="0" fontId="22" fillId="0" borderId="0" xfId="0" applyFont="1" applyFill="1" applyBorder="1"/>
    <xf numFmtId="3" fontId="23" fillId="0" borderId="0" xfId="0" applyNumberFormat="1" applyFont="1" applyFill="1"/>
    <xf numFmtId="0" fontId="22" fillId="0" borderId="0" xfId="0" applyFont="1" applyFill="1"/>
    <xf numFmtId="3" fontId="6" fillId="0" borderId="0" xfId="0" applyNumberFormat="1" applyFont="1" applyFill="1" applyAlignment="1">
      <alignment horizontal="right"/>
    </xf>
    <xf numFmtId="3" fontId="12" fillId="0" borderId="0" xfId="0" applyNumberFormat="1" applyFont="1" applyFill="1"/>
    <xf numFmtId="1" fontId="4" fillId="0" borderId="11" xfId="0" applyNumberFormat="1" applyFont="1" applyFill="1" applyBorder="1" applyAlignment="1">
      <alignment horizontal="centerContinuous" vertical="center"/>
    </xf>
    <xf numFmtId="1" fontId="4" fillId="0" borderId="10" xfId="0" applyNumberFormat="1" applyFont="1" applyFill="1" applyBorder="1" applyAlignment="1">
      <alignment vertical="center"/>
    </xf>
    <xf numFmtId="1" fontId="4" fillId="0" borderId="9" xfId="0" applyNumberFormat="1" applyFont="1" applyFill="1" applyBorder="1" applyAlignment="1">
      <alignment horizontal="center" vertical="center" wrapText="1"/>
    </xf>
    <xf numFmtId="3" fontId="0" fillId="0" borderId="12" xfId="0" applyNumberFormat="1" applyFill="1" applyBorder="1" applyAlignment="1">
      <alignment horizontal="centerContinuous" vertical="center"/>
    </xf>
    <xf numFmtId="3" fontId="0" fillId="0" borderId="12" xfId="0" applyNumberForma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centerContinuous"/>
    </xf>
    <xf numFmtId="1" fontId="4" fillId="0" borderId="7" xfId="0" applyNumberFormat="1" applyFont="1" applyFill="1" applyBorder="1" applyAlignment="1">
      <alignment horizontal="centerContinuous"/>
    </xf>
    <xf numFmtId="3" fontId="4" fillId="0" borderId="0" xfId="0" applyNumberFormat="1" applyFont="1" applyFill="1" applyAlignment="1"/>
    <xf numFmtId="3" fontId="4" fillId="0" borderId="0" xfId="0" applyNumberFormat="1" applyFont="1" applyAlignment="1"/>
    <xf numFmtId="3" fontId="6" fillId="0" borderId="6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7" xfId="0" applyFont="1" applyFill="1" applyBorder="1"/>
    <xf numFmtId="0" fontId="6" fillId="0" borderId="1" xfId="0" applyFont="1" applyFill="1" applyBorder="1"/>
    <xf numFmtId="0" fontId="10" fillId="0" borderId="2" xfId="0" applyFont="1" applyFill="1" applyBorder="1"/>
    <xf numFmtId="0" fontId="6" fillId="0" borderId="3" xfId="0" applyFont="1" applyFill="1" applyBorder="1"/>
    <xf numFmtId="3" fontId="6" fillId="0" borderId="0" xfId="0" quotePrefix="1" applyNumberFormat="1" applyFont="1" applyFill="1" applyAlignment="1"/>
    <xf numFmtId="3" fontId="6" fillId="0" borderId="0" xfId="0" applyNumberFormat="1" applyFont="1" applyFill="1" applyBorder="1" applyAlignment="1">
      <alignment horizontal="center"/>
    </xf>
    <xf numFmtId="3" fontId="6" fillId="0" borderId="13" xfId="0" applyNumberFormat="1" applyFont="1" applyFill="1" applyBorder="1"/>
    <xf numFmtId="0" fontId="6" fillId="0" borderId="0" xfId="0" applyFont="1" applyAlignment="1">
      <alignment horizontal="centerContinuous"/>
    </xf>
    <xf numFmtId="3" fontId="6" fillId="0" borderId="12" xfId="0" applyNumberFormat="1" applyFont="1" applyFill="1" applyBorder="1" applyAlignment="1">
      <alignment horizontal="centerContinuous"/>
    </xf>
    <xf numFmtId="3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3" fontId="6" fillId="0" borderId="0" xfId="0" quotePrefix="1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/>
    <xf numFmtId="0" fontId="30" fillId="0" borderId="0" xfId="0" applyFont="1" applyAlignment="1">
      <alignment horizontal="centerContinuous"/>
    </xf>
    <xf numFmtId="3" fontId="6" fillId="0" borderId="0" xfId="0" applyNumberFormat="1" applyFont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1" fontId="6" fillId="0" borderId="12" xfId="0" applyNumberFormat="1" applyFont="1" applyBorder="1"/>
    <xf numFmtId="1" fontId="6" fillId="0" borderId="10" xfId="0" applyNumberFormat="1" applyFont="1" applyBorder="1"/>
    <xf numFmtId="1" fontId="0" fillId="0" borderId="6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" fontId="6" fillId="0" borderId="0" xfId="0" applyNumberFormat="1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</cellXfs>
  <cellStyles count="5">
    <cellStyle name="Comma0" xfId="1"/>
    <cellStyle name="Milliers" xfId="2" builtinId="3"/>
    <cellStyle name="Normal" xfId="0" builtinId="0"/>
    <cellStyle name="Normal_Feuil1" xfId="3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L163"/>
  <sheetViews>
    <sheetView topLeftCell="A4" zoomScale="75" workbookViewId="0">
      <selection activeCell="H45" sqref="H45"/>
    </sheetView>
  </sheetViews>
  <sheetFormatPr baseColWidth="10" defaultColWidth="11.453125" defaultRowHeight="12.5"/>
  <cols>
    <col min="1" max="1" width="17.453125" style="60" customWidth="1"/>
    <col min="2" max="2" width="12.26953125" style="60" customWidth="1"/>
    <col min="3" max="3" width="10.81640625" style="133" customWidth="1"/>
    <col min="4" max="4" width="10.54296875" style="133" customWidth="1"/>
    <col min="5" max="5" width="11.26953125" style="133" customWidth="1"/>
    <col min="6" max="6" width="10.26953125" style="133" customWidth="1"/>
    <col min="7" max="7" width="16.81640625" style="60" customWidth="1"/>
    <col min="8" max="8" width="11.81640625" style="60" customWidth="1"/>
    <col min="9" max="9" width="10" style="60" customWidth="1"/>
    <col min="10" max="10" width="11.1796875" style="60" customWidth="1"/>
    <col min="11" max="11" width="10.7265625" style="60" customWidth="1"/>
    <col min="12" max="16384" width="11.453125" style="60"/>
  </cols>
  <sheetData>
    <row r="1" spans="1:12">
      <c r="A1" s="69" t="s">
        <v>391</v>
      </c>
      <c r="B1" s="69"/>
      <c r="C1" s="108"/>
      <c r="D1" s="108"/>
      <c r="E1" s="108"/>
      <c r="F1" s="132"/>
      <c r="G1" s="69" t="s">
        <v>434</v>
      </c>
      <c r="H1" s="69"/>
      <c r="I1" s="69"/>
      <c r="J1" s="69"/>
      <c r="K1" s="69"/>
      <c r="L1" s="540"/>
    </row>
    <row r="2" spans="1:12">
      <c r="A2" s="69" t="s">
        <v>70</v>
      </c>
      <c r="B2" s="69"/>
      <c r="C2" s="108"/>
      <c r="D2" s="108"/>
      <c r="E2" s="108"/>
      <c r="F2" s="132"/>
      <c r="G2" s="69" t="s">
        <v>67</v>
      </c>
      <c r="H2" s="69"/>
      <c r="I2" s="69"/>
      <c r="J2" s="69"/>
      <c r="K2" s="69"/>
    </row>
    <row r="3" spans="1:12">
      <c r="A3" s="69" t="s">
        <v>280</v>
      </c>
      <c r="B3" s="69"/>
      <c r="C3" s="108"/>
      <c r="D3" s="108"/>
      <c r="E3" s="108"/>
      <c r="F3" s="132"/>
      <c r="G3" s="69" t="s">
        <v>280</v>
      </c>
      <c r="H3" s="69"/>
      <c r="I3" s="69"/>
      <c r="J3" s="69"/>
      <c r="K3" s="69"/>
    </row>
    <row r="4" spans="1:12">
      <c r="A4" s="69"/>
      <c r="B4" s="69"/>
      <c r="C4" s="108"/>
      <c r="D4" s="108"/>
      <c r="E4" s="108"/>
      <c r="F4" s="132"/>
      <c r="G4" s="541"/>
      <c r="H4" s="69"/>
    </row>
    <row r="5" spans="1:12">
      <c r="F5" s="132"/>
      <c r="I5" s="133"/>
      <c r="J5" s="134"/>
      <c r="K5" s="133"/>
    </row>
    <row r="6" spans="1:12" ht="18.75" customHeight="1">
      <c r="A6" s="542" t="s">
        <v>115</v>
      </c>
      <c r="B6" s="27" t="s">
        <v>117</v>
      </c>
      <c r="C6" s="539" t="s">
        <v>403</v>
      </c>
      <c r="D6" s="28" t="s">
        <v>404</v>
      </c>
      <c r="E6" s="28" t="s">
        <v>73</v>
      </c>
      <c r="F6" s="541"/>
      <c r="G6" s="542" t="s">
        <v>115</v>
      </c>
      <c r="H6" s="27" t="s">
        <v>117</v>
      </c>
      <c r="I6" s="539" t="s">
        <v>403</v>
      </c>
      <c r="J6" s="28" t="s">
        <v>404</v>
      </c>
      <c r="K6" s="28" t="s">
        <v>73</v>
      </c>
    </row>
    <row r="7" spans="1:12">
      <c r="A7" s="76"/>
      <c r="B7" s="139"/>
      <c r="C7" s="139"/>
      <c r="D7" s="140"/>
      <c r="E7" s="74"/>
      <c r="F7" s="60"/>
      <c r="G7" s="543"/>
      <c r="H7" s="543"/>
      <c r="I7" s="543"/>
      <c r="J7" s="543"/>
      <c r="K7" s="543"/>
    </row>
    <row r="8" spans="1:12" ht="13">
      <c r="A8" s="544" t="s">
        <v>81</v>
      </c>
      <c r="B8" s="127">
        <f>+B11+B10</f>
        <v>22218</v>
      </c>
      <c r="C8" s="127">
        <f>+C11+C10</f>
        <v>2131</v>
      </c>
      <c r="D8" s="127">
        <f>+D11+D10</f>
        <v>450</v>
      </c>
      <c r="E8" s="127">
        <f>SUM(B8:D8)</f>
        <v>24799</v>
      </c>
      <c r="F8" s="60"/>
      <c r="G8" s="544" t="s">
        <v>81</v>
      </c>
      <c r="H8" s="75">
        <f>+H11+H10</f>
        <v>76831</v>
      </c>
      <c r="I8" s="127">
        <f>+I11+I10</f>
        <v>21137</v>
      </c>
      <c r="J8" s="127">
        <f>+J11+J10</f>
        <v>6464</v>
      </c>
      <c r="K8" s="127">
        <f>+K11+K10</f>
        <v>104432</v>
      </c>
    </row>
    <row r="9" spans="1:12" ht="13">
      <c r="A9" s="76"/>
      <c r="B9" s="139"/>
      <c r="C9" s="139"/>
      <c r="D9" s="139"/>
      <c r="E9" s="127"/>
      <c r="F9" s="60"/>
      <c r="G9" s="76"/>
      <c r="H9" s="74"/>
      <c r="I9" s="139"/>
      <c r="J9" s="139"/>
      <c r="K9" s="139"/>
    </row>
    <row r="10" spans="1:12" ht="13">
      <c r="A10" s="76" t="s">
        <v>112</v>
      </c>
      <c r="B10" s="139">
        <f>+B86</f>
        <v>16917</v>
      </c>
      <c r="C10" s="139">
        <f>+C86</f>
        <v>998</v>
      </c>
      <c r="D10" s="139">
        <f>+D86</f>
        <v>118</v>
      </c>
      <c r="E10" s="127">
        <f>SUM(B10:D10)</f>
        <v>18033</v>
      </c>
      <c r="F10" s="60"/>
      <c r="G10" s="76" t="s">
        <v>112</v>
      </c>
      <c r="H10" s="74">
        <f>+B127</f>
        <v>57024</v>
      </c>
      <c r="I10" s="139">
        <f>+C127</f>
        <v>10603</v>
      </c>
      <c r="J10" s="139">
        <f>+D127</f>
        <v>2814</v>
      </c>
      <c r="K10" s="127">
        <f>SUM(H10:J10)</f>
        <v>70441</v>
      </c>
    </row>
    <row r="11" spans="1:12" ht="13">
      <c r="A11" s="545" t="s">
        <v>72</v>
      </c>
      <c r="B11" s="412">
        <f>+H86</f>
        <v>5301</v>
      </c>
      <c r="C11" s="412">
        <f>+I86</f>
        <v>1133</v>
      </c>
      <c r="D11" s="412">
        <f>+J86</f>
        <v>332</v>
      </c>
      <c r="E11" s="128">
        <f>SUM(B11:D11)</f>
        <v>6766</v>
      </c>
      <c r="F11" s="60"/>
      <c r="G11" s="545" t="s">
        <v>72</v>
      </c>
      <c r="H11" s="137">
        <f>+H127</f>
        <v>19807</v>
      </c>
      <c r="I11" s="412">
        <f>+I127</f>
        <v>10534</v>
      </c>
      <c r="J11" s="412">
        <f>+J127</f>
        <v>3650</v>
      </c>
      <c r="K11" s="128">
        <f>SUM(H11:J11)</f>
        <v>33991</v>
      </c>
    </row>
    <row r="13" spans="1:12">
      <c r="I13" s="133"/>
      <c r="J13" s="133"/>
      <c r="K13" s="133"/>
    </row>
    <row r="14" spans="1:12">
      <c r="A14" s="69" t="s">
        <v>39</v>
      </c>
      <c r="B14" s="69"/>
      <c r="C14" s="69"/>
      <c r="D14" s="69"/>
      <c r="E14" s="69"/>
      <c r="F14" s="540"/>
      <c r="G14" s="69" t="s">
        <v>40</v>
      </c>
      <c r="H14" s="69"/>
      <c r="I14" s="108"/>
      <c r="J14" s="108"/>
      <c r="K14" s="69"/>
    </row>
    <row r="15" spans="1:12">
      <c r="A15" s="69" t="s">
        <v>71</v>
      </c>
      <c r="B15" s="69"/>
      <c r="C15" s="108"/>
      <c r="D15" s="108"/>
      <c r="E15" s="108"/>
      <c r="F15" s="132"/>
      <c r="G15" s="69" t="s">
        <v>71</v>
      </c>
      <c r="H15" s="69"/>
      <c r="I15" s="108"/>
      <c r="J15" s="108"/>
      <c r="K15" s="69"/>
    </row>
    <row r="16" spans="1:12">
      <c r="A16" s="69" t="s">
        <v>280</v>
      </c>
      <c r="B16" s="69"/>
      <c r="C16" s="108"/>
      <c r="D16" s="108"/>
      <c r="E16" s="108"/>
      <c r="F16" s="132"/>
      <c r="G16" s="69" t="s">
        <v>282</v>
      </c>
      <c r="H16" s="69"/>
      <c r="I16" s="108"/>
      <c r="J16" s="108"/>
      <c r="K16" s="69"/>
    </row>
    <row r="17" spans="1:11">
      <c r="A17" s="541"/>
      <c r="B17" s="541"/>
      <c r="C17" s="119"/>
      <c r="D17" s="546"/>
      <c r="E17" s="119"/>
      <c r="I17" s="133"/>
      <c r="J17" s="134"/>
    </row>
    <row r="18" spans="1:11">
      <c r="B18" s="541"/>
      <c r="C18" s="119"/>
      <c r="D18" s="546"/>
      <c r="E18" s="119"/>
      <c r="I18" s="133"/>
      <c r="J18" s="134"/>
    </row>
    <row r="19" spans="1:11" ht="18" customHeight="1">
      <c r="A19" s="542" t="s">
        <v>115</v>
      </c>
      <c r="B19" s="27" t="s">
        <v>117</v>
      </c>
      <c r="C19" s="539" t="s">
        <v>403</v>
      </c>
      <c r="D19" s="28" t="s">
        <v>404</v>
      </c>
      <c r="E19" s="28" t="s">
        <v>73</v>
      </c>
      <c r="F19" s="547"/>
      <c r="G19" s="542" t="s">
        <v>115</v>
      </c>
      <c r="H19" s="27" t="s">
        <v>117</v>
      </c>
      <c r="I19" s="539" t="s">
        <v>403</v>
      </c>
      <c r="J19" s="28" t="s">
        <v>404</v>
      </c>
      <c r="K19" s="28" t="s">
        <v>73</v>
      </c>
    </row>
    <row r="20" spans="1:11">
      <c r="A20" s="76"/>
      <c r="B20" s="139"/>
      <c r="C20" s="139"/>
      <c r="D20" s="140"/>
      <c r="E20" s="74"/>
      <c r="F20" s="140"/>
      <c r="G20" s="76"/>
      <c r="H20" s="139"/>
      <c r="I20" s="139"/>
      <c r="J20" s="139"/>
      <c r="K20" s="74"/>
    </row>
    <row r="21" spans="1:11" ht="13">
      <c r="A21" s="544" t="s">
        <v>81</v>
      </c>
      <c r="B21" s="127">
        <f>+B24+B23</f>
        <v>70658</v>
      </c>
      <c r="C21" s="127">
        <f>+C24+C23</f>
        <v>12398</v>
      </c>
      <c r="D21" s="154">
        <f>+D24+D23</f>
        <v>3004</v>
      </c>
      <c r="E21" s="75">
        <f>+E24+E23</f>
        <v>86060</v>
      </c>
      <c r="F21" s="154"/>
      <c r="G21" s="544" t="s">
        <v>81</v>
      </c>
      <c r="H21" s="127">
        <f>+H24+H23</f>
        <v>3698906</v>
      </c>
      <c r="I21" s="127">
        <f>+I24+I23</f>
        <v>581615</v>
      </c>
      <c r="J21" s="127">
        <f>+J24+J23</f>
        <v>116794</v>
      </c>
      <c r="K21" s="75">
        <f>+K24+K23</f>
        <v>4397315</v>
      </c>
    </row>
    <row r="22" spans="1:11">
      <c r="A22" s="76"/>
      <c r="B22" s="139"/>
      <c r="C22" s="139"/>
      <c r="D22" s="140"/>
      <c r="E22" s="74"/>
      <c r="F22" s="140"/>
      <c r="G22" s="76"/>
      <c r="H22" s="139"/>
      <c r="I22" s="139"/>
      <c r="J22" s="139"/>
      <c r="K22" s="74"/>
    </row>
    <row r="23" spans="1:11" ht="13">
      <c r="A23" s="76" t="s">
        <v>112</v>
      </c>
      <c r="B23" s="139">
        <f>+B100</f>
        <v>50887</v>
      </c>
      <c r="C23" s="139">
        <f>+C100</f>
        <v>6434</v>
      </c>
      <c r="D23" s="140">
        <f>+D100</f>
        <v>1312</v>
      </c>
      <c r="E23" s="75">
        <f>+B23+C23+D23</f>
        <v>58633</v>
      </c>
      <c r="F23" s="140"/>
      <c r="G23" s="76" t="s">
        <v>112</v>
      </c>
      <c r="H23" s="139">
        <f>+B141</f>
        <v>2983383</v>
      </c>
      <c r="I23" s="139">
        <f>+C141</f>
        <v>341441</v>
      </c>
      <c r="J23" s="139">
        <f>+D141</f>
        <v>56275</v>
      </c>
      <c r="K23" s="75">
        <f>+H23+I23+J23</f>
        <v>3381099</v>
      </c>
    </row>
    <row r="24" spans="1:11" ht="13">
      <c r="A24" s="545" t="s">
        <v>72</v>
      </c>
      <c r="B24" s="412">
        <f>+H100</f>
        <v>19771</v>
      </c>
      <c r="C24" s="412">
        <f>+I100</f>
        <v>5964</v>
      </c>
      <c r="D24" s="548">
        <f>+J100</f>
        <v>1692</v>
      </c>
      <c r="E24" s="153">
        <f>+B24+C24+D24</f>
        <v>27427</v>
      </c>
      <c r="F24" s="140"/>
      <c r="G24" s="545" t="s">
        <v>72</v>
      </c>
      <c r="H24" s="412">
        <f>+H141</f>
        <v>715523</v>
      </c>
      <c r="I24" s="412">
        <f>+I141</f>
        <v>240174</v>
      </c>
      <c r="J24" s="412">
        <f>+J141</f>
        <v>60519</v>
      </c>
      <c r="K24" s="153">
        <f>+H24+I24+J24</f>
        <v>1016216</v>
      </c>
    </row>
    <row r="26" spans="1:11">
      <c r="A26" s="69" t="s">
        <v>430</v>
      </c>
      <c r="B26" s="69"/>
      <c r="C26" s="108"/>
      <c r="D26" s="108"/>
      <c r="E26" s="108"/>
      <c r="F26" s="132"/>
      <c r="G26" s="69" t="s">
        <v>41</v>
      </c>
      <c r="H26" s="549"/>
      <c r="I26" s="549"/>
      <c r="J26" s="549"/>
      <c r="K26" s="69"/>
    </row>
    <row r="27" spans="1:11">
      <c r="A27" s="69" t="s">
        <v>431</v>
      </c>
      <c r="B27" s="69"/>
      <c r="C27" s="108"/>
      <c r="D27" s="149"/>
      <c r="E27" s="108"/>
      <c r="F27" s="132"/>
      <c r="G27" s="69" t="s">
        <v>71</v>
      </c>
      <c r="H27" s="549"/>
      <c r="I27" s="549"/>
      <c r="J27" s="549"/>
      <c r="K27" s="69"/>
    </row>
    <row r="28" spans="1:11">
      <c r="A28" s="69" t="s">
        <v>280</v>
      </c>
      <c r="B28" s="69"/>
      <c r="C28" s="108"/>
      <c r="D28" s="149"/>
      <c r="E28" s="108"/>
      <c r="F28" s="132"/>
      <c r="G28" s="69" t="s">
        <v>280</v>
      </c>
      <c r="H28" s="549"/>
      <c r="I28" s="549"/>
      <c r="J28" s="549"/>
      <c r="K28" s="69"/>
    </row>
    <row r="29" spans="1:11">
      <c r="I29" s="133"/>
      <c r="J29" s="134"/>
    </row>
    <row r="30" spans="1:11" ht="13.5" customHeight="1">
      <c r="D30" s="134"/>
      <c r="F30" s="60"/>
      <c r="I30" s="133"/>
      <c r="J30" s="134"/>
    </row>
    <row r="31" spans="1:11">
      <c r="A31" s="542" t="s">
        <v>115</v>
      </c>
      <c r="B31" s="27" t="s">
        <v>117</v>
      </c>
      <c r="C31" s="539" t="s">
        <v>403</v>
      </c>
      <c r="D31" s="28" t="s">
        <v>404</v>
      </c>
      <c r="E31" s="28" t="s">
        <v>73</v>
      </c>
      <c r="F31" s="60"/>
      <c r="G31" s="542" t="s">
        <v>115</v>
      </c>
      <c r="H31" s="27" t="s">
        <v>117</v>
      </c>
      <c r="I31" s="539" t="s">
        <v>403</v>
      </c>
      <c r="J31" s="28" t="s">
        <v>404</v>
      </c>
      <c r="K31" s="28" t="s">
        <v>73</v>
      </c>
    </row>
    <row r="32" spans="1:11">
      <c r="A32" s="76"/>
      <c r="B32" s="139"/>
      <c r="C32" s="139"/>
      <c r="D32" s="139"/>
      <c r="E32" s="139"/>
      <c r="F32" s="60"/>
      <c r="G32" s="76"/>
      <c r="H32" s="139"/>
      <c r="I32" s="139"/>
      <c r="J32" s="139"/>
      <c r="K32" s="74"/>
    </row>
    <row r="33" spans="1:11" ht="13">
      <c r="A33" s="544" t="s">
        <v>81</v>
      </c>
      <c r="B33" s="127">
        <f>+B36+B35</f>
        <v>109319</v>
      </c>
      <c r="C33" s="127">
        <f>+C36+C35</f>
        <v>12966</v>
      </c>
      <c r="D33" s="127">
        <f>+D36+D35</f>
        <v>3051</v>
      </c>
      <c r="E33" s="127">
        <f>SUM(B33:D33)</f>
        <v>125336</v>
      </c>
      <c r="F33" s="60"/>
      <c r="G33" s="544" t="s">
        <v>81</v>
      </c>
      <c r="H33" s="127">
        <f>+H36+H35</f>
        <v>729729</v>
      </c>
      <c r="I33" s="127">
        <f>+I36+I35</f>
        <v>60343</v>
      </c>
      <c r="J33" s="127">
        <f>+J36+J35</f>
        <v>15000</v>
      </c>
      <c r="K33" s="75">
        <f>+K36+K35</f>
        <v>805072</v>
      </c>
    </row>
    <row r="34" spans="1:11">
      <c r="A34" s="76"/>
      <c r="B34" s="139"/>
      <c r="C34" s="139"/>
      <c r="D34" s="139"/>
      <c r="E34" s="139"/>
      <c r="F34" s="60"/>
      <c r="G34" s="76"/>
      <c r="H34" s="139"/>
      <c r="I34" s="139"/>
      <c r="J34" s="139"/>
      <c r="K34" s="74"/>
    </row>
    <row r="35" spans="1:11" ht="13">
      <c r="A35" s="76" t="s">
        <v>112</v>
      </c>
      <c r="B35" s="139">
        <f>+B114</f>
        <v>82454</v>
      </c>
      <c r="C35" s="139">
        <f>+C114</f>
        <v>7117</v>
      </c>
      <c r="D35" s="139">
        <f>+D114</f>
        <v>1364</v>
      </c>
      <c r="E35" s="127">
        <f>SUM(B35:D35)</f>
        <v>90935</v>
      </c>
      <c r="F35" s="60"/>
      <c r="G35" s="76" t="s">
        <v>112</v>
      </c>
      <c r="H35" s="139">
        <f>+B156</f>
        <v>652747</v>
      </c>
      <c r="I35" s="139">
        <f>+C156</f>
        <v>41331</v>
      </c>
      <c r="J35" s="139">
        <f>+D156</f>
        <v>10032</v>
      </c>
      <c r="K35" s="75">
        <f>+H35+I35+J35</f>
        <v>704110</v>
      </c>
    </row>
    <row r="36" spans="1:11" ht="13">
      <c r="A36" s="545" t="s">
        <v>72</v>
      </c>
      <c r="B36" s="412">
        <f>+H114</f>
        <v>26865</v>
      </c>
      <c r="C36" s="412">
        <f>+I114</f>
        <v>5849</v>
      </c>
      <c r="D36" s="412">
        <f>+J114</f>
        <v>1687</v>
      </c>
      <c r="E36" s="128">
        <f>SUM(B36:D36)</f>
        <v>34401</v>
      </c>
      <c r="G36" s="545" t="s">
        <v>72</v>
      </c>
      <c r="H36" s="412">
        <f>+H156</f>
        <v>76982</v>
      </c>
      <c r="I36" s="412">
        <f>+I156</f>
        <v>19012</v>
      </c>
      <c r="J36" s="412">
        <f>+J156</f>
        <v>4968</v>
      </c>
      <c r="K36" s="153">
        <f>+H36+I36+J36</f>
        <v>100962</v>
      </c>
    </row>
    <row r="37" spans="1:11" ht="14.25" customHeight="1">
      <c r="A37" s="69" t="s">
        <v>390</v>
      </c>
      <c r="B37" s="69"/>
      <c r="C37" s="69"/>
      <c r="D37" s="69"/>
      <c r="E37" s="69"/>
      <c r="G37" s="69" t="s">
        <v>435</v>
      </c>
      <c r="H37" s="108"/>
      <c r="I37" s="108"/>
      <c r="J37" s="108"/>
      <c r="K37" s="108"/>
    </row>
    <row r="38" spans="1:11">
      <c r="A38" s="69" t="s">
        <v>385</v>
      </c>
      <c r="B38" s="69"/>
      <c r="C38" s="69"/>
      <c r="D38" s="69"/>
      <c r="E38" s="69"/>
      <c r="G38" s="69" t="s">
        <v>385</v>
      </c>
      <c r="H38" s="69"/>
      <c r="I38" s="108"/>
      <c r="J38" s="108"/>
      <c r="K38" s="108"/>
    </row>
    <row r="39" spans="1:11">
      <c r="A39" s="69" t="s">
        <v>114</v>
      </c>
      <c r="B39" s="69"/>
      <c r="C39" s="69"/>
      <c r="D39" s="69"/>
      <c r="E39" s="69"/>
      <c r="F39" s="60"/>
      <c r="G39" s="69" t="s">
        <v>114</v>
      </c>
      <c r="H39" s="69"/>
      <c r="I39" s="69"/>
      <c r="J39" s="69"/>
      <c r="K39" s="69"/>
    </row>
    <row r="40" spans="1:11">
      <c r="A40" s="69" t="s">
        <v>280</v>
      </c>
      <c r="B40" s="69"/>
      <c r="C40" s="69"/>
      <c r="D40" s="69"/>
      <c r="E40" s="69"/>
      <c r="G40" s="69" t="s">
        <v>280</v>
      </c>
      <c r="H40" s="69"/>
      <c r="I40" s="69"/>
      <c r="J40" s="69"/>
      <c r="K40" s="69"/>
    </row>
    <row r="41" spans="1:11" ht="11.25" customHeight="1">
      <c r="A41" s="119"/>
      <c r="B41" s="119"/>
      <c r="C41" s="119"/>
      <c r="D41" s="119"/>
      <c r="E41" s="119"/>
    </row>
    <row r="42" spans="1:11">
      <c r="A42" s="542" t="s">
        <v>273</v>
      </c>
      <c r="B42" s="27" t="s">
        <v>117</v>
      </c>
      <c r="C42" s="539" t="s">
        <v>403</v>
      </c>
      <c r="D42" s="28" t="s">
        <v>404</v>
      </c>
      <c r="E42" s="28" t="s">
        <v>73</v>
      </c>
      <c r="G42" s="542" t="s">
        <v>273</v>
      </c>
      <c r="H42" s="550" t="s">
        <v>117</v>
      </c>
      <c r="I42" s="539" t="s">
        <v>403</v>
      </c>
      <c r="J42" s="28" t="s">
        <v>404</v>
      </c>
      <c r="K42" s="28" t="s">
        <v>73</v>
      </c>
    </row>
    <row r="43" spans="1:11" ht="15.75" customHeight="1">
      <c r="A43" s="544" t="s">
        <v>81</v>
      </c>
      <c r="B43" s="127">
        <f>SUM(B45:B50)</f>
        <v>22218</v>
      </c>
      <c r="C43" s="127">
        <f>SUM(C45:C50)</f>
        <v>2131</v>
      </c>
      <c r="D43" s="127">
        <f>SUM(D45:D50)</f>
        <v>450</v>
      </c>
      <c r="E43" s="127">
        <f>SUM(B43:D43)</f>
        <v>24799</v>
      </c>
      <c r="G43" s="544" t="s">
        <v>81</v>
      </c>
      <c r="H43" s="127">
        <f>SUM(H45:H50)</f>
        <v>76831</v>
      </c>
      <c r="I43" s="127">
        <f>SUM(I45:I50)</f>
        <v>21137</v>
      </c>
      <c r="J43" s="127">
        <f>SUM(J45:J50)</f>
        <v>6464</v>
      </c>
      <c r="K43" s="127">
        <f>SUM(K45:K50)</f>
        <v>104432</v>
      </c>
    </row>
    <row r="44" spans="1:11" ht="8.25" customHeight="1">
      <c r="A44" s="76"/>
      <c r="B44" s="139"/>
      <c r="C44" s="139"/>
      <c r="D44" s="139"/>
      <c r="E44" s="139"/>
      <c r="G44" s="76"/>
      <c r="H44" s="76"/>
      <c r="I44" s="76"/>
      <c r="J44" s="76"/>
      <c r="K44" s="76"/>
    </row>
    <row r="45" spans="1:11" ht="13">
      <c r="A45" s="76" t="s">
        <v>92</v>
      </c>
      <c r="B45" s="139">
        <f t="shared" ref="B45:D50" si="0">+B88+H88</f>
        <v>6237</v>
      </c>
      <c r="C45" s="139">
        <f t="shared" si="0"/>
        <v>989</v>
      </c>
      <c r="D45" s="139">
        <f t="shared" si="0"/>
        <v>256</v>
      </c>
      <c r="E45" s="127">
        <f t="shared" ref="E45:E50" si="1">SUM(B45:D45)</f>
        <v>7482</v>
      </c>
      <c r="G45" s="76" t="s">
        <v>92</v>
      </c>
      <c r="H45" s="139">
        <f t="shared" ref="H45:J50" si="2">+B129+H129</f>
        <v>24190</v>
      </c>
      <c r="I45" s="139">
        <f t="shared" si="2"/>
        <v>10102</v>
      </c>
      <c r="J45" s="139">
        <f t="shared" si="2"/>
        <v>3519</v>
      </c>
      <c r="K45" s="127">
        <f t="shared" ref="K45:K50" si="3">SUM(H45:J45)</f>
        <v>37811</v>
      </c>
    </row>
    <row r="46" spans="1:11" ht="13">
      <c r="A46" s="76" t="s">
        <v>96</v>
      </c>
      <c r="B46" s="139">
        <f t="shared" si="0"/>
        <v>1799</v>
      </c>
      <c r="C46" s="139">
        <f t="shared" si="0"/>
        <v>175</v>
      </c>
      <c r="D46" s="139">
        <f t="shared" si="0"/>
        <v>33</v>
      </c>
      <c r="E46" s="127">
        <f t="shared" si="1"/>
        <v>2007</v>
      </c>
      <c r="F46" s="132"/>
      <c r="G46" s="76" t="s">
        <v>96</v>
      </c>
      <c r="H46" s="139">
        <f t="shared" si="2"/>
        <v>6331</v>
      </c>
      <c r="I46" s="139">
        <f t="shared" si="2"/>
        <v>1728</v>
      </c>
      <c r="J46" s="139">
        <f t="shared" si="2"/>
        <v>506</v>
      </c>
      <c r="K46" s="127">
        <f t="shared" si="3"/>
        <v>8565</v>
      </c>
    </row>
    <row r="47" spans="1:11" ht="13">
      <c r="A47" s="76" t="s">
        <v>93</v>
      </c>
      <c r="B47" s="139">
        <f t="shared" si="0"/>
        <v>5320</v>
      </c>
      <c r="C47" s="139">
        <f t="shared" si="0"/>
        <v>340</v>
      </c>
      <c r="D47" s="139">
        <f t="shared" si="0"/>
        <v>52</v>
      </c>
      <c r="E47" s="127">
        <f t="shared" si="1"/>
        <v>5712</v>
      </c>
      <c r="F47" s="132"/>
      <c r="G47" s="76" t="s">
        <v>93</v>
      </c>
      <c r="H47" s="139">
        <f t="shared" si="2"/>
        <v>17014</v>
      </c>
      <c r="I47" s="139">
        <f t="shared" si="2"/>
        <v>3143</v>
      </c>
      <c r="J47" s="139">
        <f t="shared" si="2"/>
        <v>790</v>
      </c>
      <c r="K47" s="127">
        <f t="shared" si="3"/>
        <v>20947</v>
      </c>
    </row>
    <row r="48" spans="1:11" ht="13">
      <c r="A48" s="76" t="s">
        <v>94</v>
      </c>
      <c r="B48" s="139">
        <f t="shared" si="0"/>
        <v>2722</v>
      </c>
      <c r="C48" s="139">
        <f t="shared" si="0"/>
        <v>202</v>
      </c>
      <c r="D48" s="139">
        <f t="shared" si="0"/>
        <v>34</v>
      </c>
      <c r="E48" s="127">
        <f t="shared" si="1"/>
        <v>2958</v>
      </c>
      <c r="F48" s="132"/>
      <c r="G48" s="76" t="s">
        <v>94</v>
      </c>
      <c r="H48" s="139">
        <f t="shared" si="2"/>
        <v>8852</v>
      </c>
      <c r="I48" s="139">
        <f t="shared" si="2"/>
        <v>1868</v>
      </c>
      <c r="J48" s="139">
        <f t="shared" si="2"/>
        <v>489</v>
      </c>
      <c r="K48" s="127">
        <f t="shared" si="3"/>
        <v>11209</v>
      </c>
    </row>
    <row r="49" spans="1:11" ht="13">
      <c r="A49" s="76" t="s">
        <v>111</v>
      </c>
      <c r="B49" s="139">
        <f t="shared" si="0"/>
        <v>3590</v>
      </c>
      <c r="C49" s="139">
        <f t="shared" si="0"/>
        <v>250</v>
      </c>
      <c r="D49" s="139">
        <f t="shared" si="0"/>
        <v>39</v>
      </c>
      <c r="E49" s="127">
        <f t="shared" si="1"/>
        <v>3879</v>
      </c>
      <c r="F49" s="132"/>
      <c r="G49" s="76" t="s">
        <v>111</v>
      </c>
      <c r="H49" s="139">
        <f t="shared" si="2"/>
        <v>12816</v>
      </c>
      <c r="I49" s="139">
        <f t="shared" si="2"/>
        <v>2646</v>
      </c>
      <c r="J49" s="139">
        <f t="shared" si="2"/>
        <v>674</v>
      </c>
      <c r="K49" s="127">
        <f t="shared" si="3"/>
        <v>16136</v>
      </c>
    </row>
    <row r="50" spans="1:11" ht="13">
      <c r="A50" s="545" t="s">
        <v>95</v>
      </c>
      <c r="B50" s="412">
        <f t="shared" si="0"/>
        <v>2550</v>
      </c>
      <c r="C50" s="412">
        <f t="shared" si="0"/>
        <v>175</v>
      </c>
      <c r="D50" s="412">
        <f t="shared" si="0"/>
        <v>36</v>
      </c>
      <c r="E50" s="153">
        <f t="shared" si="1"/>
        <v>2761</v>
      </c>
      <c r="G50" s="545" t="s">
        <v>95</v>
      </c>
      <c r="H50" s="412">
        <f t="shared" si="2"/>
        <v>7628</v>
      </c>
      <c r="I50" s="412">
        <f t="shared" si="2"/>
        <v>1650</v>
      </c>
      <c r="J50" s="412">
        <f t="shared" si="2"/>
        <v>486</v>
      </c>
      <c r="K50" s="128">
        <f t="shared" si="3"/>
        <v>9764</v>
      </c>
    </row>
    <row r="51" spans="1:11" ht="11.25" customHeight="1">
      <c r="F51" s="49"/>
    </row>
    <row r="52" spans="1:11">
      <c r="A52" s="69" t="s">
        <v>42</v>
      </c>
      <c r="B52" s="69"/>
      <c r="C52" s="108"/>
      <c r="D52" s="108"/>
      <c r="E52" s="108"/>
      <c r="F52" s="49"/>
      <c r="G52" s="69" t="s">
        <v>43</v>
      </c>
      <c r="H52" s="69"/>
      <c r="I52" s="108"/>
      <c r="J52" s="108"/>
      <c r="K52" s="108"/>
    </row>
    <row r="53" spans="1:11">
      <c r="A53" s="69" t="s">
        <v>402</v>
      </c>
      <c r="B53" s="69"/>
      <c r="C53" s="108"/>
      <c r="D53" s="108"/>
      <c r="E53" s="108"/>
      <c r="F53" s="49"/>
      <c r="G53" s="69" t="s">
        <v>385</v>
      </c>
      <c r="H53" s="69"/>
      <c r="I53" s="108"/>
      <c r="J53" s="108"/>
      <c r="K53" s="108"/>
    </row>
    <row r="54" spans="1:11">
      <c r="A54" s="108" t="s">
        <v>114</v>
      </c>
      <c r="B54" s="108"/>
      <c r="C54" s="108"/>
      <c r="D54" s="108"/>
      <c r="E54" s="108"/>
      <c r="F54" s="49"/>
      <c r="G54" s="108" t="s">
        <v>114</v>
      </c>
      <c r="H54" s="108"/>
      <c r="I54" s="108"/>
      <c r="J54" s="108"/>
      <c r="K54" s="108"/>
    </row>
    <row r="55" spans="1:11">
      <c r="A55" s="69" t="s">
        <v>280</v>
      </c>
      <c r="B55" s="69"/>
      <c r="C55" s="108"/>
      <c r="D55" s="108"/>
      <c r="E55" s="108"/>
      <c r="F55" s="49"/>
      <c r="G55" s="69" t="s">
        <v>280</v>
      </c>
      <c r="H55" s="69"/>
      <c r="I55" s="108"/>
      <c r="J55" s="108"/>
      <c r="K55" s="108"/>
    </row>
    <row r="56" spans="1:11" ht="6" customHeight="1">
      <c r="F56" s="49"/>
      <c r="G56" s="69"/>
      <c r="H56" s="69"/>
      <c r="I56" s="108"/>
      <c r="J56" s="108"/>
      <c r="K56" s="108"/>
    </row>
    <row r="57" spans="1:11">
      <c r="A57" s="542" t="s">
        <v>273</v>
      </c>
      <c r="B57" s="27" t="s">
        <v>117</v>
      </c>
      <c r="C57" s="539" t="s">
        <v>403</v>
      </c>
      <c r="D57" s="28" t="s">
        <v>404</v>
      </c>
      <c r="E57" s="28" t="s">
        <v>73</v>
      </c>
      <c r="G57" s="542" t="s">
        <v>273</v>
      </c>
      <c r="H57" s="550" t="s">
        <v>117</v>
      </c>
      <c r="I57" s="539" t="s">
        <v>403</v>
      </c>
      <c r="J57" s="28" t="s">
        <v>404</v>
      </c>
      <c r="K57" s="28" t="s">
        <v>73</v>
      </c>
    </row>
    <row r="58" spans="1:11" ht="15.75" customHeight="1">
      <c r="A58" s="544" t="s">
        <v>81</v>
      </c>
      <c r="B58" s="127">
        <f>SUM(B60:B65)</f>
        <v>70658</v>
      </c>
      <c r="C58" s="127">
        <f>SUM(C60:C65)</f>
        <v>12398</v>
      </c>
      <c r="D58" s="154">
        <f>SUM(D60:D65)</f>
        <v>3004</v>
      </c>
      <c r="E58" s="75">
        <f>SUM(E60:E65)</f>
        <v>86060</v>
      </c>
      <c r="G58" s="544" t="s">
        <v>81</v>
      </c>
      <c r="H58" s="127">
        <f>SUM(H60:H65)</f>
        <v>3698906</v>
      </c>
      <c r="I58" s="127">
        <f>SUM(I60:I65)</f>
        <v>581615</v>
      </c>
      <c r="J58" s="127">
        <f>SUM(J60:J65)</f>
        <v>116794</v>
      </c>
      <c r="K58" s="127">
        <f>SUM(H58:J58)</f>
        <v>4397315</v>
      </c>
    </row>
    <row r="59" spans="1:11" ht="8.25" customHeight="1">
      <c r="A59" s="76"/>
      <c r="B59" s="139"/>
      <c r="C59" s="139"/>
      <c r="D59" s="140"/>
      <c r="E59" s="74"/>
      <c r="G59" s="76"/>
      <c r="H59" s="76"/>
      <c r="I59" s="76"/>
      <c r="J59" s="76"/>
      <c r="K59" s="76"/>
    </row>
    <row r="60" spans="1:11" ht="12.75" customHeight="1">
      <c r="A60" s="76" t="s">
        <v>92</v>
      </c>
      <c r="B60" s="139">
        <f t="shared" ref="B60:E65" si="4">+B102+H102</f>
        <v>22782</v>
      </c>
      <c r="C60" s="139">
        <f t="shared" si="4"/>
        <v>5623</v>
      </c>
      <c r="D60" s="140">
        <f t="shared" si="4"/>
        <v>1585</v>
      </c>
      <c r="E60" s="75">
        <f t="shared" si="4"/>
        <v>29990</v>
      </c>
      <c r="G60" s="76" t="s">
        <v>92</v>
      </c>
      <c r="H60" s="139">
        <f t="shared" ref="H60:J65" si="5">+B143+H143</f>
        <v>1016582</v>
      </c>
      <c r="I60" s="139">
        <f t="shared" si="5"/>
        <v>250033</v>
      </c>
      <c r="J60" s="139">
        <f t="shared" si="5"/>
        <v>58289</v>
      </c>
      <c r="K60" s="127">
        <f t="shared" ref="K60:K65" si="6">SUM(H60:J60)</f>
        <v>1324904</v>
      </c>
    </row>
    <row r="61" spans="1:11" ht="12.75" customHeight="1">
      <c r="A61" s="76" t="s">
        <v>96</v>
      </c>
      <c r="B61" s="139">
        <f t="shared" si="4"/>
        <v>5966</v>
      </c>
      <c r="C61" s="139">
        <f t="shared" si="4"/>
        <v>1119</v>
      </c>
      <c r="D61" s="140">
        <f t="shared" si="4"/>
        <v>219</v>
      </c>
      <c r="E61" s="75">
        <f t="shared" si="4"/>
        <v>7304</v>
      </c>
      <c r="G61" s="76" t="s">
        <v>96</v>
      </c>
      <c r="H61" s="139">
        <f t="shared" si="5"/>
        <v>339029</v>
      </c>
      <c r="I61" s="139">
        <f t="shared" si="5"/>
        <v>53445</v>
      </c>
      <c r="J61" s="139">
        <f t="shared" si="5"/>
        <v>9631</v>
      </c>
      <c r="K61" s="127">
        <f t="shared" si="6"/>
        <v>402105</v>
      </c>
    </row>
    <row r="62" spans="1:11" ht="12.75" customHeight="1">
      <c r="A62" s="76" t="s">
        <v>93</v>
      </c>
      <c r="B62" s="139">
        <f t="shared" si="4"/>
        <v>16134</v>
      </c>
      <c r="C62" s="139">
        <f t="shared" si="4"/>
        <v>1983</v>
      </c>
      <c r="D62" s="140">
        <f t="shared" si="4"/>
        <v>437</v>
      </c>
      <c r="E62" s="75">
        <f t="shared" si="4"/>
        <v>18554</v>
      </c>
      <c r="G62" s="76" t="s">
        <v>93</v>
      </c>
      <c r="H62" s="139">
        <f t="shared" si="5"/>
        <v>830441</v>
      </c>
      <c r="I62" s="139">
        <f t="shared" si="5"/>
        <v>89296</v>
      </c>
      <c r="J62" s="139">
        <f t="shared" si="5"/>
        <v>17377</v>
      </c>
      <c r="K62" s="127">
        <f t="shared" si="6"/>
        <v>937114</v>
      </c>
    </row>
    <row r="63" spans="1:11" ht="12.75" customHeight="1">
      <c r="A63" s="76" t="s">
        <v>94</v>
      </c>
      <c r="B63" s="139">
        <f t="shared" si="4"/>
        <v>7806</v>
      </c>
      <c r="C63" s="139">
        <f t="shared" si="4"/>
        <v>1133</v>
      </c>
      <c r="D63" s="140">
        <f t="shared" si="4"/>
        <v>220</v>
      </c>
      <c r="E63" s="75">
        <f t="shared" si="4"/>
        <v>9159</v>
      </c>
      <c r="G63" s="76" t="s">
        <v>94</v>
      </c>
      <c r="H63" s="139">
        <f t="shared" si="5"/>
        <v>458820</v>
      </c>
      <c r="I63" s="139">
        <f t="shared" si="5"/>
        <v>56588</v>
      </c>
      <c r="J63" s="139">
        <f t="shared" si="5"/>
        <v>9259</v>
      </c>
      <c r="K63" s="127">
        <f t="shared" si="6"/>
        <v>524667</v>
      </c>
    </row>
    <row r="64" spans="1:11" ht="12.75" customHeight="1">
      <c r="A64" s="76" t="s">
        <v>111</v>
      </c>
      <c r="B64" s="139">
        <f t="shared" si="4"/>
        <v>11877</v>
      </c>
      <c r="C64" s="139">
        <f t="shared" si="4"/>
        <v>1645</v>
      </c>
      <c r="D64" s="140">
        <f t="shared" si="4"/>
        <v>338</v>
      </c>
      <c r="E64" s="75">
        <f t="shared" si="4"/>
        <v>13860</v>
      </c>
      <c r="G64" s="76" t="s">
        <v>111</v>
      </c>
      <c r="H64" s="139">
        <f t="shared" si="5"/>
        <v>668912</v>
      </c>
      <c r="I64" s="139">
        <f t="shared" si="5"/>
        <v>86594</v>
      </c>
      <c r="J64" s="139">
        <f t="shared" si="5"/>
        <v>14137</v>
      </c>
      <c r="K64" s="127">
        <f t="shared" si="6"/>
        <v>769643</v>
      </c>
    </row>
    <row r="65" spans="1:11" ht="12.75" customHeight="1">
      <c r="A65" s="545" t="s">
        <v>95</v>
      </c>
      <c r="B65" s="412">
        <f t="shared" si="4"/>
        <v>6093</v>
      </c>
      <c r="C65" s="412">
        <f t="shared" si="4"/>
        <v>895</v>
      </c>
      <c r="D65" s="548">
        <f t="shared" si="4"/>
        <v>205</v>
      </c>
      <c r="E65" s="153">
        <f t="shared" si="4"/>
        <v>7193</v>
      </c>
      <c r="G65" s="545" t="s">
        <v>95</v>
      </c>
      <c r="H65" s="412">
        <f t="shared" si="5"/>
        <v>385122</v>
      </c>
      <c r="I65" s="412">
        <f t="shared" si="5"/>
        <v>45659</v>
      </c>
      <c r="J65" s="412">
        <f t="shared" si="5"/>
        <v>8101</v>
      </c>
      <c r="K65" s="128">
        <f t="shared" si="6"/>
        <v>438882</v>
      </c>
    </row>
    <row r="66" spans="1:11" ht="12.75" customHeight="1"/>
    <row r="67" spans="1:11" ht="12.75" customHeight="1">
      <c r="A67" s="69" t="s">
        <v>432</v>
      </c>
      <c r="B67" s="69"/>
      <c r="C67" s="108"/>
      <c r="D67" s="108"/>
      <c r="E67" s="108"/>
      <c r="G67" s="69" t="s">
        <v>118</v>
      </c>
      <c r="H67" s="69"/>
      <c r="I67" s="108"/>
      <c r="J67" s="108"/>
      <c r="K67" s="108"/>
    </row>
    <row r="68" spans="1:11" ht="12.75" customHeight="1">
      <c r="A68" s="69" t="s">
        <v>433</v>
      </c>
      <c r="B68" s="69"/>
      <c r="C68" s="108"/>
      <c r="D68" s="149"/>
      <c r="E68" s="108"/>
      <c r="G68" s="69" t="s">
        <v>269</v>
      </c>
      <c r="H68" s="69"/>
      <c r="I68" s="108"/>
      <c r="J68" s="108"/>
      <c r="K68" s="108"/>
    </row>
    <row r="69" spans="1:11" ht="12.75" customHeight="1">
      <c r="A69" s="108" t="s">
        <v>114</v>
      </c>
      <c r="B69" s="69"/>
      <c r="C69" s="108"/>
      <c r="D69" s="108"/>
      <c r="E69" s="108"/>
      <c r="G69" s="112" t="s">
        <v>114</v>
      </c>
      <c r="H69" s="69"/>
      <c r="I69" s="108"/>
      <c r="J69" s="108"/>
      <c r="K69" s="108"/>
    </row>
    <row r="70" spans="1:11" ht="12.75" customHeight="1">
      <c r="A70" s="69" t="s">
        <v>280</v>
      </c>
      <c r="B70" s="69"/>
      <c r="C70" s="108"/>
      <c r="D70" s="108"/>
      <c r="E70" s="108"/>
      <c r="G70" s="69" t="s">
        <v>280</v>
      </c>
      <c r="H70" s="69"/>
      <c r="I70" s="108"/>
      <c r="J70" s="108"/>
      <c r="K70" s="108"/>
    </row>
    <row r="71" spans="1:11" ht="10.5" customHeight="1">
      <c r="C71" s="551"/>
      <c r="D71" s="60"/>
      <c r="E71" s="119"/>
      <c r="I71" s="133"/>
      <c r="K71" s="69"/>
    </row>
    <row r="72" spans="1:11" ht="12.75" customHeight="1">
      <c r="A72" s="542" t="s">
        <v>273</v>
      </c>
      <c r="B72" s="27" t="s">
        <v>117</v>
      </c>
      <c r="C72" s="539" t="s">
        <v>403</v>
      </c>
      <c r="D72" s="28" t="s">
        <v>404</v>
      </c>
      <c r="E72" s="28" t="s">
        <v>73</v>
      </c>
      <c r="G72" s="542" t="s">
        <v>273</v>
      </c>
      <c r="H72" s="550" t="s">
        <v>117</v>
      </c>
      <c r="I72" s="539" t="s">
        <v>403</v>
      </c>
      <c r="J72" s="28" t="s">
        <v>404</v>
      </c>
      <c r="K72" s="28" t="s">
        <v>73</v>
      </c>
    </row>
    <row r="73" spans="1:11" ht="15.75" customHeight="1">
      <c r="A73" s="544" t="s">
        <v>81</v>
      </c>
      <c r="B73" s="127">
        <f>SUM(B75:B80)</f>
        <v>109319</v>
      </c>
      <c r="C73" s="127">
        <f>SUM(C75:C80)</f>
        <v>12966</v>
      </c>
      <c r="D73" s="127">
        <f>SUM(D75:D80)</f>
        <v>3051</v>
      </c>
      <c r="E73" s="127">
        <f>SUM(B73:D73)</f>
        <v>125336</v>
      </c>
      <c r="G73" s="544" t="s">
        <v>81</v>
      </c>
      <c r="H73" s="127">
        <f>SUM(H75:H80)</f>
        <v>729729</v>
      </c>
      <c r="I73" s="127">
        <f>SUM(I75:I80)</f>
        <v>60343</v>
      </c>
      <c r="J73" s="127">
        <f>SUM(J75:J80)</f>
        <v>15000</v>
      </c>
      <c r="K73" s="75">
        <f>SUM(H73:J73)</f>
        <v>805072</v>
      </c>
    </row>
    <row r="74" spans="1:11" ht="6.75" customHeight="1">
      <c r="A74" s="76"/>
      <c r="B74" s="139"/>
      <c r="C74" s="139"/>
      <c r="D74" s="139"/>
      <c r="E74" s="127"/>
      <c r="G74" s="76"/>
      <c r="H74" s="76"/>
      <c r="I74" s="76"/>
      <c r="J74" s="76"/>
      <c r="K74" s="76"/>
    </row>
    <row r="75" spans="1:11" ht="12.75" customHeight="1">
      <c r="A75" s="76" t="s">
        <v>92</v>
      </c>
      <c r="B75" s="74">
        <f t="shared" ref="B75:D80" si="7">+B116+H116</f>
        <v>33780</v>
      </c>
      <c r="C75" s="74">
        <f t="shared" si="7"/>
        <v>5830</v>
      </c>
      <c r="D75" s="74">
        <f t="shared" si="7"/>
        <v>1641</v>
      </c>
      <c r="E75" s="75">
        <f t="shared" ref="E75:E80" si="8">SUM(B75:D75)</f>
        <v>41251</v>
      </c>
      <c r="G75" s="76" t="s">
        <v>92</v>
      </c>
      <c r="H75" s="139">
        <f t="shared" ref="H75:J80" si="9">+B158+H158</f>
        <v>160829</v>
      </c>
      <c r="I75" s="139">
        <f t="shared" si="9"/>
        <v>15442</v>
      </c>
      <c r="J75" s="139">
        <f t="shared" si="9"/>
        <v>5943</v>
      </c>
      <c r="K75" s="75">
        <f t="shared" ref="K75:K80" si="10">SUM(H75:J75)</f>
        <v>182214</v>
      </c>
    </row>
    <row r="76" spans="1:11" ht="12.75" customHeight="1">
      <c r="A76" s="76" t="s">
        <v>96</v>
      </c>
      <c r="B76" s="74">
        <f t="shared" si="7"/>
        <v>9344</v>
      </c>
      <c r="C76" s="74">
        <f t="shared" si="7"/>
        <v>1081</v>
      </c>
      <c r="D76" s="74">
        <f t="shared" si="7"/>
        <v>235</v>
      </c>
      <c r="E76" s="75">
        <f t="shared" si="8"/>
        <v>10660</v>
      </c>
      <c r="G76" s="76" t="s">
        <v>96</v>
      </c>
      <c r="H76" s="139">
        <f t="shared" si="9"/>
        <v>87380</v>
      </c>
      <c r="I76" s="139">
        <f t="shared" si="9"/>
        <v>5350</v>
      </c>
      <c r="J76" s="139">
        <f t="shared" si="9"/>
        <v>1094</v>
      </c>
      <c r="K76" s="75">
        <f t="shared" si="10"/>
        <v>93824</v>
      </c>
    </row>
    <row r="77" spans="1:11" ht="12.75" customHeight="1">
      <c r="A77" s="76" t="s">
        <v>93</v>
      </c>
      <c r="B77" s="74">
        <f t="shared" si="7"/>
        <v>24251</v>
      </c>
      <c r="C77" s="74">
        <f t="shared" si="7"/>
        <v>2056</v>
      </c>
      <c r="D77" s="74">
        <f t="shared" si="7"/>
        <v>414</v>
      </c>
      <c r="E77" s="75">
        <f t="shared" si="8"/>
        <v>26721</v>
      </c>
      <c r="G77" s="76" t="s">
        <v>93</v>
      </c>
      <c r="H77" s="139">
        <f t="shared" si="9"/>
        <v>159977</v>
      </c>
      <c r="I77" s="139">
        <f t="shared" si="9"/>
        <v>14004</v>
      </c>
      <c r="J77" s="139">
        <f t="shared" si="9"/>
        <v>2799</v>
      </c>
      <c r="K77" s="75">
        <f t="shared" si="10"/>
        <v>176780</v>
      </c>
    </row>
    <row r="78" spans="1:11" ht="12.75" customHeight="1">
      <c r="A78" s="76" t="s">
        <v>94</v>
      </c>
      <c r="B78" s="74">
        <f t="shared" si="7"/>
        <v>13246</v>
      </c>
      <c r="C78" s="74">
        <f t="shared" si="7"/>
        <v>1220</v>
      </c>
      <c r="D78" s="74">
        <f t="shared" si="7"/>
        <v>230</v>
      </c>
      <c r="E78" s="75">
        <f t="shared" si="8"/>
        <v>14696</v>
      </c>
      <c r="G78" s="76" t="s">
        <v>94</v>
      </c>
      <c r="H78" s="139">
        <f t="shared" si="9"/>
        <v>95910</v>
      </c>
      <c r="I78" s="139">
        <f t="shared" si="9"/>
        <v>8166</v>
      </c>
      <c r="J78" s="139">
        <f t="shared" si="9"/>
        <v>1699</v>
      </c>
      <c r="K78" s="75">
        <f t="shared" si="10"/>
        <v>105775</v>
      </c>
    </row>
    <row r="79" spans="1:11" ht="12.75" customHeight="1">
      <c r="A79" s="76" t="s">
        <v>111</v>
      </c>
      <c r="B79" s="74">
        <f t="shared" si="7"/>
        <v>17552</v>
      </c>
      <c r="C79" s="74">
        <f t="shared" si="7"/>
        <v>1760</v>
      </c>
      <c r="D79" s="74">
        <f t="shared" si="7"/>
        <v>322</v>
      </c>
      <c r="E79" s="75">
        <f t="shared" si="8"/>
        <v>19634</v>
      </c>
      <c r="G79" s="76" t="s">
        <v>111</v>
      </c>
      <c r="H79" s="139">
        <f t="shared" si="9"/>
        <v>158569</v>
      </c>
      <c r="I79" s="139">
        <f t="shared" si="9"/>
        <v>10893</v>
      </c>
      <c r="J79" s="139">
        <f t="shared" si="9"/>
        <v>2193</v>
      </c>
      <c r="K79" s="75">
        <f t="shared" si="10"/>
        <v>171655</v>
      </c>
    </row>
    <row r="80" spans="1:11" ht="12.75" customHeight="1">
      <c r="A80" s="545" t="s">
        <v>95</v>
      </c>
      <c r="B80" s="137">
        <f t="shared" si="7"/>
        <v>11146</v>
      </c>
      <c r="C80" s="137">
        <f t="shared" si="7"/>
        <v>1019</v>
      </c>
      <c r="D80" s="137">
        <f t="shared" si="7"/>
        <v>209</v>
      </c>
      <c r="E80" s="153">
        <f t="shared" si="8"/>
        <v>12374</v>
      </c>
      <c r="G80" s="545" t="s">
        <v>95</v>
      </c>
      <c r="H80" s="412">
        <f t="shared" si="9"/>
        <v>67064</v>
      </c>
      <c r="I80" s="412">
        <f t="shared" si="9"/>
        <v>6488</v>
      </c>
      <c r="J80" s="412">
        <f t="shared" si="9"/>
        <v>1272</v>
      </c>
      <c r="K80" s="153">
        <f t="shared" si="10"/>
        <v>74824</v>
      </c>
    </row>
    <row r="81" spans="1:11">
      <c r="A81" s="69" t="s">
        <v>389</v>
      </c>
      <c r="B81" s="69"/>
      <c r="C81" s="69"/>
      <c r="D81" s="69"/>
      <c r="E81" s="69"/>
      <c r="F81" s="60"/>
      <c r="G81" s="69" t="s">
        <v>388</v>
      </c>
      <c r="H81" s="69"/>
      <c r="I81" s="69"/>
      <c r="J81" s="69"/>
      <c r="K81" s="69"/>
    </row>
    <row r="82" spans="1:11">
      <c r="A82" s="69" t="s">
        <v>385</v>
      </c>
      <c r="B82" s="69"/>
      <c r="C82" s="69"/>
      <c r="D82" s="69"/>
      <c r="E82" s="69"/>
      <c r="F82" s="60"/>
      <c r="G82" s="69" t="s">
        <v>385</v>
      </c>
      <c r="H82" s="69"/>
      <c r="I82" s="69"/>
      <c r="J82" s="69"/>
      <c r="K82" s="69"/>
    </row>
    <row r="83" spans="1:11">
      <c r="A83" s="69" t="s">
        <v>280</v>
      </c>
      <c r="B83" s="69"/>
      <c r="C83" s="69"/>
      <c r="D83" s="69"/>
      <c r="E83" s="69"/>
      <c r="F83" s="60"/>
      <c r="G83" s="69" t="s">
        <v>280</v>
      </c>
      <c r="H83" s="69"/>
      <c r="I83" s="69"/>
      <c r="J83" s="69"/>
      <c r="K83" s="69"/>
    </row>
    <row r="84" spans="1:11">
      <c r="E84" s="551" t="s">
        <v>112</v>
      </c>
      <c r="F84" s="60"/>
      <c r="I84" s="133"/>
      <c r="J84" s="133"/>
      <c r="K84" s="551" t="s">
        <v>72</v>
      </c>
    </row>
    <row r="85" spans="1:11">
      <c r="A85" s="542" t="s">
        <v>273</v>
      </c>
      <c r="B85" s="550" t="s">
        <v>117</v>
      </c>
      <c r="C85" s="539" t="s">
        <v>403</v>
      </c>
      <c r="D85" s="28" t="s">
        <v>404</v>
      </c>
      <c r="E85" s="28" t="s">
        <v>73</v>
      </c>
      <c r="F85" s="60"/>
      <c r="G85" s="542" t="s">
        <v>273</v>
      </c>
      <c r="H85" s="550" t="s">
        <v>117</v>
      </c>
      <c r="I85" s="539" t="s">
        <v>403</v>
      </c>
      <c r="J85" s="28" t="s">
        <v>404</v>
      </c>
      <c r="K85" s="28" t="s">
        <v>73</v>
      </c>
    </row>
    <row r="86" spans="1:11" ht="16.5" customHeight="1">
      <c r="A86" s="544" t="s">
        <v>81</v>
      </c>
      <c r="B86" s="127">
        <f>SUM(B88:B93)</f>
        <v>16917</v>
      </c>
      <c r="C86" s="127">
        <f>SUM(C88:C93)</f>
        <v>998</v>
      </c>
      <c r="D86" s="127">
        <f>SUM(D88:D93)</f>
        <v>118</v>
      </c>
      <c r="E86" s="75">
        <f>SUM(B86:D86)</f>
        <v>18033</v>
      </c>
      <c r="F86" s="60"/>
      <c r="G86" s="544" t="s">
        <v>81</v>
      </c>
      <c r="H86" s="127">
        <f>SUM(H88:H93)</f>
        <v>5301</v>
      </c>
      <c r="I86" s="127">
        <f>SUM(I88:I93)</f>
        <v>1133</v>
      </c>
      <c r="J86" s="127">
        <f>SUM(J88:J93)</f>
        <v>332</v>
      </c>
      <c r="K86" s="75">
        <f>SUM(H86:J86)</f>
        <v>6766</v>
      </c>
    </row>
    <row r="87" spans="1:11" ht="6" customHeight="1">
      <c r="A87" s="76"/>
      <c r="B87" s="139"/>
      <c r="C87" s="139"/>
      <c r="D87" s="139"/>
      <c r="E87" s="74"/>
      <c r="F87" s="60"/>
      <c r="G87" s="76"/>
      <c r="H87" s="139"/>
      <c r="I87" s="139"/>
      <c r="J87" s="139"/>
      <c r="K87" s="74"/>
    </row>
    <row r="88" spans="1:11" ht="13">
      <c r="A88" s="76" t="s">
        <v>92</v>
      </c>
      <c r="B88" s="74">
        <f>+'staglo Niv1'!AQ12</f>
        <v>3203</v>
      </c>
      <c r="C88" s="139">
        <f>+'staglo Niv2'!AM12</f>
        <v>288</v>
      </c>
      <c r="D88" s="139">
        <f>+'staglo Niv3'!BB12</f>
        <v>33</v>
      </c>
      <c r="E88" s="75">
        <f t="shared" ref="E88:E93" si="11">SUM(B88:D88)</f>
        <v>3524</v>
      </c>
      <c r="F88" s="60"/>
      <c r="G88" s="76" t="s">
        <v>92</v>
      </c>
      <c r="H88" s="74">
        <f>+'staglo Niv1'!AN31</f>
        <v>3034</v>
      </c>
      <c r="I88" s="139">
        <f>+'staglo Niv2'!AI31</f>
        <v>701</v>
      </c>
      <c r="J88" s="139">
        <f>'staglo Niv3'!AX31</f>
        <v>223</v>
      </c>
      <c r="K88" s="75">
        <f t="shared" ref="K88:K93" si="12">SUM(H88:J88)</f>
        <v>3958</v>
      </c>
    </row>
    <row r="89" spans="1:11" ht="13">
      <c r="A89" s="76" t="s">
        <v>96</v>
      </c>
      <c r="B89" s="74">
        <f>+'staglo Niv1'!AQ13</f>
        <v>1426</v>
      </c>
      <c r="C89" s="139">
        <f>+'staglo Niv2'!AM13</f>
        <v>78</v>
      </c>
      <c r="D89" s="139">
        <f>+'staglo Niv3'!BB13</f>
        <v>8</v>
      </c>
      <c r="E89" s="75">
        <f t="shared" si="11"/>
        <v>1512</v>
      </c>
      <c r="F89" s="60"/>
      <c r="G89" s="76" t="s">
        <v>96</v>
      </c>
      <c r="H89" s="74">
        <f>+'staglo Niv1'!AN32</f>
        <v>373</v>
      </c>
      <c r="I89" s="139">
        <f>+'staglo Niv2'!AI32</f>
        <v>97</v>
      </c>
      <c r="J89" s="139">
        <f>'staglo Niv3'!AX32</f>
        <v>25</v>
      </c>
      <c r="K89" s="75">
        <f t="shared" si="12"/>
        <v>495</v>
      </c>
    </row>
    <row r="90" spans="1:11" ht="13">
      <c r="A90" s="76" t="s">
        <v>93</v>
      </c>
      <c r="B90" s="74">
        <f>+'staglo Niv1'!AQ14</f>
        <v>4454</v>
      </c>
      <c r="C90" s="139">
        <f>+'staglo Niv2'!AM14</f>
        <v>236</v>
      </c>
      <c r="D90" s="139">
        <f>+'staglo Niv3'!BB14</f>
        <v>25</v>
      </c>
      <c r="E90" s="75">
        <f t="shared" si="11"/>
        <v>4715</v>
      </c>
      <c r="F90" s="60"/>
      <c r="G90" s="76" t="s">
        <v>93</v>
      </c>
      <c r="H90" s="74">
        <f>+'staglo Niv1'!AN33</f>
        <v>866</v>
      </c>
      <c r="I90" s="139">
        <f>+'staglo Niv2'!AI33</f>
        <v>104</v>
      </c>
      <c r="J90" s="139">
        <f>'staglo Niv3'!AX33</f>
        <v>27</v>
      </c>
      <c r="K90" s="75">
        <f t="shared" si="12"/>
        <v>997</v>
      </c>
    </row>
    <row r="91" spans="1:11" ht="13">
      <c r="A91" s="76" t="s">
        <v>94</v>
      </c>
      <c r="B91" s="74">
        <f>+'staglo Niv1'!AQ15</f>
        <v>2465</v>
      </c>
      <c r="C91" s="139">
        <f>+'staglo Niv2'!AM15</f>
        <v>122</v>
      </c>
      <c r="D91" s="139">
        <f>+'staglo Niv3'!BB15</f>
        <v>15</v>
      </c>
      <c r="E91" s="75">
        <f t="shared" si="11"/>
        <v>2602</v>
      </c>
      <c r="F91" s="60"/>
      <c r="G91" s="76" t="s">
        <v>94</v>
      </c>
      <c r="H91" s="74">
        <f>+'staglo Niv1'!AN34</f>
        <v>257</v>
      </c>
      <c r="I91" s="139">
        <f>+'staglo Niv2'!AI34</f>
        <v>80</v>
      </c>
      <c r="J91" s="139">
        <f>'staglo Niv3'!AX34</f>
        <v>19</v>
      </c>
      <c r="K91" s="75">
        <f t="shared" si="12"/>
        <v>356</v>
      </c>
    </row>
    <row r="92" spans="1:11" ht="13">
      <c r="A92" s="76" t="s">
        <v>111</v>
      </c>
      <c r="B92" s="74">
        <f>+'staglo Niv1'!AQ16</f>
        <v>3299</v>
      </c>
      <c r="C92" s="139">
        <f>+'staglo Niv2'!AM16</f>
        <v>159</v>
      </c>
      <c r="D92" s="139">
        <f>+'staglo Niv3'!BB16</f>
        <v>16</v>
      </c>
      <c r="E92" s="75">
        <f t="shared" si="11"/>
        <v>3474</v>
      </c>
      <c r="F92" s="60"/>
      <c r="G92" s="76" t="s">
        <v>111</v>
      </c>
      <c r="H92" s="74">
        <f>+'staglo Niv1'!AN35</f>
        <v>291</v>
      </c>
      <c r="I92" s="139">
        <f>+'staglo Niv2'!AI35</f>
        <v>91</v>
      </c>
      <c r="J92" s="139">
        <f>'staglo Niv3'!AX35</f>
        <v>23</v>
      </c>
      <c r="K92" s="75">
        <f t="shared" si="12"/>
        <v>405</v>
      </c>
    </row>
    <row r="93" spans="1:11" ht="13">
      <c r="A93" s="545" t="s">
        <v>95</v>
      </c>
      <c r="B93" s="137">
        <f>+'staglo Niv1'!AQ17</f>
        <v>2070</v>
      </c>
      <c r="C93" s="412">
        <f>+'staglo Niv2'!AM17</f>
        <v>115</v>
      </c>
      <c r="D93" s="412">
        <f>+'staglo Niv3'!BB17</f>
        <v>21</v>
      </c>
      <c r="E93" s="153">
        <f t="shared" si="11"/>
        <v>2206</v>
      </c>
      <c r="F93" s="60"/>
      <c r="G93" s="545" t="s">
        <v>95</v>
      </c>
      <c r="H93" s="137">
        <f>+'staglo Niv1'!AN36</f>
        <v>480</v>
      </c>
      <c r="I93" s="412">
        <f>+'staglo Niv2'!AI36</f>
        <v>60</v>
      </c>
      <c r="J93" s="412">
        <f>'staglo Niv3'!AX36</f>
        <v>15</v>
      </c>
      <c r="K93" s="153">
        <f t="shared" si="12"/>
        <v>555</v>
      </c>
    </row>
    <row r="94" spans="1:11">
      <c r="C94" s="60"/>
      <c r="D94" s="60"/>
      <c r="E94" s="60"/>
      <c r="F94" s="60"/>
      <c r="G94" s="132"/>
      <c r="H94" s="541"/>
    </row>
    <row r="95" spans="1:11">
      <c r="A95" s="69" t="s">
        <v>387</v>
      </c>
      <c r="B95" s="69"/>
      <c r="C95" s="108"/>
      <c r="D95" s="108"/>
      <c r="E95" s="108"/>
      <c r="F95" s="132"/>
      <c r="G95" s="69" t="s">
        <v>386</v>
      </c>
      <c r="H95" s="69"/>
      <c r="I95" s="108"/>
      <c r="J95" s="108"/>
      <c r="K95" s="108"/>
    </row>
    <row r="96" spans="1:11">
      <c r="A96" s="69" t="s">
        <v>385</v>
      </c>
      <c r="B96" s="69"/>
      <c r="C96" s="108"/>
      <c r="D96" s="108"/>
      <c r="E96" s="108"/>
      <c r="F96" s="132"/>
      <c r="G96" s="69" t="s">
        <v>270</v>
      </c>
      <c r="H96" s="69"/>
      <c r="I96" s="108"/>
      <c r="J96" s="108"/>
      <c r="K96" s="108"/>
    </row>
    <row r="97" spans="1:11">
      <c r="A97" s="69" t="s">
        <v>282</v>
      </c>
      <c r="B97" s="69"/>
      <c r="C97" s="108"/>
      <c r="D97" s="108"/>
      <c r="E97" s="108"/>
      <c r="F97" s="132"/>
      <c r="G97" s="69" t="s">
        <v>282</v>
      </c>
      <c r="H97" s="69"/>
      <c r="I97" s="108"/>
      <c r="J97" s="108"/>
      <c r="K97" s="108"/>
    </row>
    <row r="98" spans="1:11">
      <c r="A98" s="49"/>
      <c r="B98" s="552"/>
      <c r="C98" s="552"/>
      <c r="D98" s="552"/>
      <c r="E98" s="551" t="s">
        <v>112</v>
      </c>
      <c r="F98" s="60"/>
      <c r="I98" s="133"/>
      <c r="J98" s="134"/>
      <c r="K98" s="551" t="s">
        <v>72</v>
      </c>
    </row>
    <row r="99" spans="1:11">
      <c r="A99" s="542" t="s">
        <v>273</v>
      </c>
      <c r="B99" s="550" t="s">
        <v>117</v>
      </c>
      <c r="C99" s="539" t="s">
        <v>403</v>
      </c>
      <c r="D99" s="28" t="s">
        <v>404</v>
      </c>
      <c r="E99" s="28" t="s">
        <v>73</v>
      </c>
      <c r="F99" s="60"/>
      <c r="G99" s="542" t="s">
        <v>273</v>
      </c>
      <c r="H99" s="550" t="s">
        <v>117</v>
      </c>
      <c r="I99" s="539" t="s">
        <v>403</v>
      </c>
      <c r="J99" s="28" t="s">
        <v>404</v>
      </c>
      <c r="K99" s="28" t="s">
        <v>73</v>
      </c>
    </row>
    <row r="100" spans="1:11" ht="15" customHeight="1">
      <c r="A100" s="544" t="s">
        <v>81</v>
      </c>
      <c r="B100" s="127">
        <f>SUM(B102:B107)</f>
        <v>50887</v>
      </c>
      <c r="C100" s="127">
        <f>SUM(C102:C107)</f>
        <v>6434</v>
      </c>
      <c r="D100" s="127">
        <f>SUM(D102:D107)</f>
        <v>1312</v>
      </c>
      <c r="E100" s="127">
        <f>SUM(E102:E107)</f>
        <v>58633</v>
      </c>
      <c r="F100" s="60"/>
      <c r="G100" s="544" t="s">
        <v>81</v>
      </c>
      <c r="H100" s="127">
        <f>SUM(H102:H107)</f>
        <v>19771</v>
      </c>
      <c r="I100" s="127">
        <f>SUM(I102:I107)</f>
        <v>5964</v>
      </c>
      <c r="J100" s="127">
        <f>SUM(J102:J107)</f>
        <v>1692</v>
      </c>
      <c r="K100" s="127">
        <f>SUM(K102:K107)</f>
        <v>27427</v>
      </c>
    </row>
    <row r="101" spans="1:11" ht="9.75" customHeight="1">
      <c r="A101" s="76"/>
      <c r="B101" s="139"/>
      <c r="C101" s="139"/>
      <c r="D101" s="139"/>
      <c r="E101" s="76"/>
      <c r="F101" s="60"/>
      <c r="G101" s="76"/>
      <c r="H101" s="139"/>
      <c r="I101" s="139"/>
      <c r="J101" s="139"/>
      <c r="K101" s="76"/>
    </row>
    <row r="102" spans="1:11" ht="13">
      <c r="A102" s="76" t="s">
        <v>92</v>
      </c>
      <c r="B102" s="139">
        <f>+'staglo Niv1'!AJ12</f>
        <v>11685</v>
      </c>
      <c r="C102" s="139">
        <f>+'staglo Niv2'!AE12</f>
        <v>2073</v>
      </c>
      <c r="D102" s="74">
        <f>+'staglo Niv3'!AT12</f>
        <v>497</v>
      </c>
      <c r="E102" s="75">
        <f t="shared" ref="E102:E107" si="13">+B102+C102+D102</f>
        <v>14255</v>
      </c>
      <c r="F102" s="60"/>
      <c r="G102" s="76" t="s">
        <v>92</v>
      </c>
      <c r="H102" s="74">
        <f>+'staglo Niv1'!AJ31</f>
        <v>11097</v>
      </c>
      <c r="I102" s="74">
        <f>+'staglo Niv2'!AE31</f>
        <v>3550</v>
      </c>
      <c r="J102" s="74">
        <f>+'staglo Niv3'!AT31</f>
        <v>1088</v>
      </c>
      <c r="K102" s="75">
        <f t="shared" ref="K102:K107" si="14">+H102+I102+J102</f>
        <v>15735</v>
      </c>
    </row>
    <row r="103" spans="1:11" ht="13">
      <c r="A103" s="76" t="s">
        <v>96</v>
      </c>
      <c r="B103" s="139">
        <f>+'staglo Niv1'!AJ13</f>
        <v>4242</v>
      </c>
      <c r="C103" s="139">
        <f>+'staglo Niv2'!AE13</f>
        <v>574</v>
      </c>
      <c r="D103" s="74">
        <f>+'staglo Niv3'!AT13</f>
        <v>109</v>
      </c>
      <c r="E103" s="75">
        <f t="shared" si="13"/>
        <v>4925</v>
      </c>
      <c r="F103" s="60"/>
      <c r="G103" s="76" t="s">
        <v>96</v>
      </c>
      <c r="H103" s="74">
        <f>+'staglo Niv1'!AJ32</f>
        <v>1724</v>
      </c>
      <c r="I103" s="74">
        <f>+'staglo Niv2'!AE32</f>
        <v>545</v>
      </c>
      <c r="J103" s="74">
        <f>+'staglo Niv3'!AT32</f>
        <v>110</v>
      </c>
      <c r="K103" s="75">
        <f t="shared" si="14"/>
        <v>2379</v>
      </c>
    </row>
    <row r="104" spans="1:11" ht="13">
      <c r="A104" s="76" t="s">
        <v>93</v>
      </c>
      <c r="B104" s="139">
        <f>+'staglo Niv1'!AJ14</f>
        <v>13414</v>
      </c>
      <c r="C104" s="139">
        <f>+'staglo Niv2'!AE14</f>
        <v>1421</v>
      </c>
      <c r="D104" s="74">
        <f>+'staglo Niv3'!AT14</f>
        <v>250</v>
      </c>
      <c r="E104" s="75">
        <f t="shared" si="13"/>
        <v>15085</v>
      </c>
      <c r="F104" s="60"/>
      <c r="G104" s="76" t="s">
        <v>93</v>
      </c>
      <c r="H104" s="74">
        <f>+'staglo Niv1'!AJ33</f>
        <v>2720</v>
      </c>
      <c r="I104" s="74">
        <f>+'staglo Niv2'!AE33</f>
        <v>562</v>
      </c>
      <c r="J104" s="74">
        <f>+'staglo Niv3'!AT33</f>
        <v>187</v>
      </c>
      <c r="K104" s="75">
        <f t="shared" si="14"/>
        <v>3469</v>
      </c>
    </row>
    <row r="105" spans="1:11" ht="13">
      <c r="A105" s="76" t="s">
        <v>94</v>
      </c>
      <c r="B105" s="139">
        <f>+'staglo Niv1'!AJ15</f>
        <v>6442</v>
      </c>
      <c r="C105" s="139">
        <f>+'staglo Niv2'!AE15</f>
        <v>686</v>
      </c>
      <c r="D105" s="74">
        <f>+'staglo Niv3'!AT15</f>
        <v>135</v>
      </c>
      <c r="E105" s="75">
        <f t="shared" si="13"/>
        <v>7263</v>
      </c>
      <c r="F105" s="60"/>
      <c r="G105" s="76" t="s">
        <v>94</v>
      </c>
      <c r="H105" s="74">
        <f>+'staglo Niv1'!AJ34</f>
        <v>1364</v>
      </c>
      <c r="I105" s="74">
        <f>+'staglo Niv2'!AE34</f>
        <v>447</v>
      </c>
      <c r="J105" s="74">
        <f>+'staglo Niv3'!AT34</f>
        <v>85</v>
      </c>
      <c r="K105" s="75">
        <f t="shared" si="14"/>
        <v>1896</v>
      </c>
    </row>
    <row r="106" spans="1:11" ht="13">
      <c r="A106" s="76" t="s">
        <v>111</v>
      </c>
      <c r="B106" s="139">
        <f>+'staglo Niv1'!AJ16</f>
        <v>10453</v>
      </c>
      <c r="C106" s="139">
        <f>+'staglo Niv2'!AE16</f>
        <v>1113</v>
      </c>
      <c r="D106" s="74">
        <f>+'staglo Niv3'!AT16</f>
        <v>185</v>
      </c>
      <c r="E106" s="75">
        <f t="shared" si="13"/>
        <v>11751</v>
      </c>
      <c r="F106" s="60"/>
      <c r="G106" s="76" t="s">
        <v>111</v>
      </c>
      <c r="H106" s="74">
        <f>+'staglo Niv1'!AJ35</f>
        <v>1424</v>
      </c>
      <c r="I106" s="74">
        <f>+'staglo Niv2'!AE35</f>
        <v>532</v>
      </c>
      <c r="J106" s="74">
        <f>+'staglo Niv3'!AT35</f>
        <v>153</v>
      </c>
      <c r="K106" s="75">
        <f t="shared" si="14"/>
        <v>2109</v>
      </c>
    </row>
    <row r="107" spans="1:11" ht="13">
      <c r="A107" s="545" t="s">
        <v>95</v>
      </c>
      <c r="B107" s="137">
        <f>+'staglo Niv1'!AJ17</f>
        <v>4651</v>
      </c>
      <c r="C107" s="137">
        <f>+'staglo Niv2'!AE17</f>
        <v>567</v>
      </c>
      <c r="D107" s="137">
        <f>+'staglo Niv3'!AT17</f>
        <v>136</v>
      </c>
      <c r="E107" s="153">
        <f t="shared" si="13"/>
        <v>5354</v>
      </c>
      <c r="F107" s="60"/>
      <c r="G107" s="545" t="s">
        <v>95</v>
      </c>
      <c r="H107" s="137">
        <f>+'staglo Niv1'!AJ36</f>
        <v>1442</v>
      </c>
      <c r="I107" s="137">
        <f>+'staglo Niv2'!AE36</f>
        <v>328</v>
      </c>
      <c r="J107" s="137">
        <f>+'staglo Niv3'!AT36</f>
        <v>69</v>
      </c>
      <c r="K107" s="153">
        <f t="shared" si="14"/>
        <v>1839</v>
      </c>
    </row>
    <row r="108" spans="1:11">
      <c r="C108" s="60"/>
      <c r="D108" s="60"/>
      <c r="E108" s="60"/>
      <c r="F108" s="60"/>
      <c r="G108" s="553"/>
    </row>
    <row r="109" spans="1:11">
      <c r="A109" s="69" t="s">
        <v>384</v>
      </c>
      <c r="B109" s="69"/>
      <c r="C109" s="108"/>
      <c r="D109" s="108"/>
      <c r="E109" s="108"/>
      <c r="F109" s="132"/>
      <c r="G109" s="69" t="s">
        <v>383</v>
      </c>
      <c r="H109" s="69"/>
      <c r="I109" s="108"/>
      <c r="J109" s="108"/>
      <c r="K109" s="108"/>
    </row>
    <row r="110" spans="1:11">
      <c r="A110" s="69" t="s">
        <v>385</v>
      </c>
      <c r="B110" s="69"/>
      <c r="C110" s="108"/>
      <c r="D110" s="108"/>
      <c r="E110" s="108"/>
      <c r="F110" s="132"/>
      <c r="G110" s="69" t="s">
        <v>385</v>
      </c>
      <c r="H110" s="69"/>
      <c r="I110" s="108"/>
      <c r="J110" s="108"/>
      <c r="K110" s="108"/>
    </row>
    <row r="111" spans="1:11">
      <c r="A111" s="69" t="s">
        <v>280</v>
      </c>
      <c r="B111" s="69"/>
      <c r="C111" s="108"/>
      <c r="D111" s="108"/>
      <c r="E111" s="108"/>
      <c r="F111" s="132"/>
      <c r="G111" s="69" t="s">
        <v>282</v>
      </c>
      <c r="H111" s="69"/>
      <c r="I111" s="108"/>
      <c r="J111" s="108"/>
      <c r="K111" s="108"/>
    </row>
    <row r="112" spans="1:11">
      <c r="D112" s="134"/>
      <c r="E112" s="554" t="s">
        <v>112</v>
      </c>
      <c r="F112" s="60"/>
      <c r="I112" s="133"/>
      <c r="J112" s="134"/>
      <c r="K112" s="551" t="s">
        <v>116</v>
      </c>
    </row>
    <row r="113" spans="1:11">
      <c r="A113" s="542" t="s">
        <v>273</v>
      </c>
      <c r="B113" s="550" t="s">
        <v>117</v>
      </c>
      <c r="C113" s="539" t="s">
        <v>403</v>
      </c>
      <c r="D113" s="28" t="s">
        <v>404</v>
      </c>
      <c r="E113" s="28" t="s">
        <v>73</v>
      </c>
      <c r="F113" s="60"/>
      <c r="G113" s="542" t="s">
        <v>273</v>
      </c>
      <c r="H113" s="550" t="s">
        <v>117</v>
      </c>
      <c r="I113" s="539" t="s">
        <v>403</v>
      </c>
      <c r="J113" s="28" t="s">
        <v>404</v>
      </c>
      <c r="K113" s="28" t="s">
        <v>73</v>
      </c>
    </row>
    <row r="114" spans="1:11" ht="13.5" customHeight="1">
      <c r="A114" s="544" t="s">
        <v>81</v>
      </c>
      <c r="B114" s="127">
        <f>SUM(B116:B121)</f>
        <v>82454</v>
      </c>
      <c r="C114" s="127">
        <f>SUM(C116:C121)</f>
        <v>7117</v>
      </c>
      <c r="D114" s="127">
        <f>SUM(D116:D121)</f>
        <v>1364</v>
      </c>
      <c r="E114" s="127">
        <f>SUM(B114:D114)</f>
        <v>90935</v>
      </c>
      <c r="F114" s="60"/>
      <c r="G114" s="544" t="s">
        <v>81</v>
      </c>
      <c r="H114" s="127">
        <f>SUM(H116:H121)</f>
        <v>26865</v>
      </c>
      <c r="I114" s="127">
        <f>SUM(I116:I121)</f>
        <v>5849</v>
      </c>
      <c r="J114" s="127">
        <f>SUM(J116:J121)</f>
        <v>1687</v>
      </c>
      <c r="K114" s="127">
        <f>SUM(H114:J114)</f>
        <v>34401</v>
      </c>
    </row>
    <row r="115" spans="1:11" ht="7.5" customHeight="1">
      <c r="A115" s="76"/>
      <c r="B115" s="139"/>
      <c r="C115" s="139"/>
      <c r="D115" s="139"/>
      <c r="E115" s="127"/>
      <c r="F115" s="60"/>
      <c r="G115" s="76"/>
      <c r="H115" s="139"/>
      <c r="I115" s="139"/>
      <c r="J115" s="139"/>
      <c r="K115" s="127"/>
    </row>
    <row r="116" spans="1:11" ht="13">
      <c r="A116" s="76" t="s">
        <v>92</v>
      </c>
      <c r="B116" s="74">
        <f>+'staglo Niv1'!AG12</f>
        <v>18056</v>
      </c>
      <c r="C116" s="139">
        <f>+'staglo Niv2'!AB12</f>
        <v>2348</v>
      </c>
      <c r="D116" s="139">
        <f>+'staglo Niv3'!AQ12</f>
        <v>510</v>
      </c>
      <c r="E116" s="127">
        <f t="shared" ref="E116:E121" si="15">SUM(B116:D116)</f>
        <v>20914</v>
      </c>
      <c r="F116" s="60"/>
      <c r="G116" s="76" t="s">
        <v>92</v>
      </c>
      <c r="H116" s="74">
        <f>+'staglo Niv1'!AG31</f>
        <v>15724</v>
      </c>
      <c r="I116" s="139">
        <f>+'staglo Niv2'!AB31</f>
        <v>3482</v>
      </c>
      <c r="J116" s="139">
        <f>+'staglo Niv3'!AQ31</f>
        <v>1131</v>
      </c>
      <c r="K116" s="127">
        <f t="shared" ref="K116:K121" si="16">SUM(H116:J116)</f>
        <v>20337</v>
      </c>
    </row>
    <row r="117" spans="1:11" ht="13">
      <c r="A117" s="76" t="s">
        <v>96</v>
      </c>
      <c r="B117" s="74">
        <f>+'staglo Niv1'!AG13</f>
        <v>7391</v>
      </c>
      <c r="C117" s="139">
        <f>+'staglo Niv2'!AB13</f>
        <v>583</v>
      </c>
      <c r="D117" s="139">
        <f>+'staglo Niv3'!AQ13</f>
        <v>124</v>
      </c>
      <c r="E117" s="127">
        <f t="shared" si="15"/>
        <v>8098</v>
      </c>
      <c r="F117" s="60"/>
      <c r="G117" s="76" t="s">
        <v>96</v>
      </c>
      <c r="H117" s="74">
        <f>+'staglo Niv1'!AG32</f>
        <v>1953</v>
      </c>
      <c r="I117" s="139">
        <f>+'staglo Niv2'!AB32</f>
        <v>498</v>
      </c>
      <c r="J117" s="139">
        <f>+'staglo Niv3'!AQ32</f>
        <v>111</v>
      </c>
      <c r="K117" s="127">
        <f t="shared" si="16"/>
        <v>2562</v>
      </c>
    </row>
    <row r="118" spans="1:11" ht="13">
      <c r="A118" s="76" t="s">
        <v>93</v>
      </c>
      <c r="B118" s="74">
        <f>+'staglo Niv1'!AG14</f>
        <v>20168</v>
      </c>
      <c r="C118" s="139">
        <f>+'staglo Niv2'!AB14</f>
        <v>1496</v>
      </c>
      <c r="D118" s="139">
        <f>+'staglo Niv3'!AQ14</f>
        <v>258</v>
      </c>
      <c r="E118" s="127">
        <f t="shared" si="15"/>
        <v>21922</v>
      </c>
      <c r="F118" s="49"/>
      <c r="G118" s="76" t="s">
        <v>93</v>
      </c>
      <c r="H118" s="74">
        <f>+'staglo Niv1'!AG33</f>
        <v>4083</v>
      </c>
      <c r="I118" s="139">
        <f>+'staglo Niv2'!AB33</f>
        <v>560</v>
      </c>
      <c r="J118" s="139">
        <f>+'staglo Niv3'!AQ33</f>
        <v>156</v>
      </c>
      <c r="K118" s="127">
        <f t="shared" si="16"/>
        <v>4799</v>
      </c>
    </row>
    <row r="119" spans="1:11" ht="13">
      <c r="A119" s="76" t="s">
        <v>94</v>
      </c>
      <c r="B119" s="74">
        <f>+'staglo Niv1'!AG15</f>
        <v>11826</v>
      </c>
      <c r="C119" s="139">
        <f>+'staglo Niv2'!AB15</f>
        <v>775</v>
      </c>
      <c r="D119" s="139">
        <f>+'staglo Niv3'!AQ15</f>
        <v>144</v>
      </c>
      <c r="E119" s="127">
        <f t="shared" si="15"/>
        <v>12745</v>
      </c>
      <c r="F119" s="60"/>
      <c r="G119" s="76" t="s">
        <v>94</v>
      </c>
      <c r="H119" s="74">
        <f>+'staglo Niv1'!AG34</f>
        <v>1420</v>
      </c>
      <c r="I119" s="139">
        <f>+'staglo Niv2'!AB34</f>
        <v>445</v>
      </c>
      <c r="J119" s="139">
        <f>+'staglo Niv3'!AQ34</f>
        <v>86</v>
      </c>
      <c r="K119" s="127">
        <f t="shared" si="16"/>
        <v>1951</v>
      </c>
    </row>
    <row r="120" spans="1:11" ht="13">
      <c r="A120" s="76" t="s">
        <v>111</v>
      </c>
      <c r="B120" s="74">
        <f>+'staglo Niv1'!AG16</f>
        <v>15956</v>
      </c>
      <c r="C120" s="139">
        <f>+'staglo Niv2'!AB16</f>
        <v>1216</v>
      </c>
      <c r="D120" s="139">
        <f>+'staglo Niv3'!AQ16</f>
        <v>188</v>
      </c>
      <c r="E120" s="127">
        <f t="shared" si="15"/>
        <v>17360</v>
      </c>
      <c r="F120" s="60"/>
      <c r="G120" s="76" t="s">
        <v>111</v>
      </c>
      <c r="H120" s="74">
        <f>+'staglo Niv1'!AG35</f>
        <v>1596</v>
      </c>
      <c r="I120" s="139">
        <f>+'staglo Niv2'!AB35</f>
        <v>544</v>
      </c>
      <c r="J120" s="139">
        <f>+'staglo Niv3'!AQ35</f>
        <v>134</v>
      </c>
      <c r="K120" s="127">
        <f t="shared" si="16"/>
        <v>2274</v>
      </c>
    </row>
    <row r="121" spans="1:11" ht="13">
      <c r="A121" s="545" t="s">
        <v>95</v>
      </c>
      <c r="B121" s="137">
        <f>+'staglo Niv1'!AG17</f>
        <v>9057</v>
      </c>
      <c r="C121" s="412">
        <f>+'staglo Niv2'!AB17</f>
        <v>699</v>
      </c>
      <c r="D121" s="412">
        <f>+'staglo Niv3'!AQ17</f>
        <v>140</v>
      </c>
      <c r="E121" s="128">
        <f t="shared" si="15"/>
        <v>9896</v>
      </c>
      <c r="F121" s="60"/>
      <c r="G121" s="545" t="s">
        <v>95</v>
      </c>
      <c r="H121" s="137">
        <f>+'staglo Niv1'!AG36</f>
        <v>2089</v>
      </c>
      <c r="I121" s="137">
        <f>+'staglo Niv2'!AB36</f>
        <v>320</v>
      </c>
      <c r="J121" s="412">
        <f>+'staglo Niv3'!AQ36</f>
        <v>69</v>
      </c>
      <c r="K121" s="153">
        <f t="shared" si="16"/>
        <v>2478</v>
      </c>
    </row>
    <row r="122" spans="1:11" ht="13.5" customHeight="1">
      <c r="A122" s="555" t="s">
        <v>436</v>
      </c>
      <c r="B122" s="555"/>
      <c r="C122" s="555"/>
      <c r="D122" s="555"/>
      <c r="E122" s="555"/>
      <c r="F122" s="556"/>
      <c r="G122" s="555" t="s">
        <v>437</v>
      </c>
      <c r="H122" s="555"/>
      <c r="I122" s="555"/>
      <c r="J122" s="555"/>
      <c r="K122" s="555"/>
    </row>
    <row r="123" spans="1:11" ht="13.5" customHeight="1">
      <c r="A123" s="555" t="s">
        <v>271</v>
      </c>
      <c r="B123" s="555"/>
      <c r="C123" s="555"/>
      <c r="D123" s="555"/>
      <c r="E123" s="555"/>
      <c r="F123" s="556"/>
      <c r="G123" s="555" t="s">
        <v>271</v>
      </c>
      <c r="H123" s="555"/>
      <c r="I123" s="555"/>
      <c r="J123" s="555"/>
      <c r="K123" s="555"/>
    </row>
    <row r="124" spans="1:11">
      <c r="A124" s="69" t="s">
        <v>280</v>
      </c>
      <c r="B124" s="69"/>
      <c r="C124" s="69"/>
      <c r="D124" s="69"/>
      <c r="E124" s="69"/>
      <c r="F124" s="541"/>
      <c r="G124" s="69" t="s">
        <v>280</v>
      </c>
      <c r="H124" s="69"/>
      <c r="I124" s="69"/>
      <c r="J124" s="69"/>
      <c r="K124" s="69"/>
    </row>
    <row r="125" spans="1:11">
      <c r="C125" s="108"/>
      <c r="D125" s="108"/>
      <c r="E125" s="553" t="s">
        <v>112</v>
      </c>
      <c r="F125" s="108"/>
      <c r="I125" s="108"/>
      <c r="J125" s="108"/>
      <c r="K125" s="553" t="s">
        <v>72</v>
      </c>
    </row>
    <row r="126" spans="1:11" ht="15.75" customHeight="1">
      <c r="A126" s="542" t="s">
        <v>273</v>
      </c>
      <c r="B126" s="550" t="s">
        <v>117</v>
      </c>
      <c r="C126" s="539" t="s">
        <v>403</v>
      </c>
      <c r="D126" s="28" t="s">
        <v>404</v>
      </c>
      <c r="E126" s="28" t="s">
        <v>73</v>
      </c>
      <c r="F126" s="126"/>
      <c r="G126" s="542" t="s">
        <v>273</v>
      </c>
      <c r="H126" s="550" t="s">
        <v>117</v>
      </c>
      <c r="I126" s="539" t="s">
        <v>403</v>
      </c>
      <c r="J126" s="28" t="s">
        <v>404</v>
      </c>
      <c r="K126" s="28" t="s">
        <v>73</v>
      </c>
    </row>
    <row r="127" spans="1:11" ht="18" customHeight="1">
      <c r="A127" s="544" t="s">
        <v>81</v>
      </c>
      <c r="B127" s="127">
        <f>SUM(B129:B134)</f>
        <v>57024</v>
      </c>
      <c r="C127" s="127">
        <f>SUM(C129:C134)</f>
        <v>10603</v>
      </c>
      <c r="D127" s="127">
        <f>SUM(D129:D134)</f>
        <v>2814</v>
      </c>
      <c r="E127" s="75">
        <f>SUM(E129:E134)</f>
        <v>70441</v>
      </c>
      <c r="F127" s="140"/>
      <c r="G127" s="544" t="s">
        <v>81</v>
      </c>
      <c r="H127" s="127">
        <f>SUM(H129:H134)</f>
        <v>19807</v>
      </c>
      <c r="I127" s="127">
        <f>SUM(I129:I134)</f>
        <v>10534</v>
      </c>
      <c r="J127" s="127">
        <f>SUM(J129:J134)</f>
        <v>3650</v>
      </c>
      <c r="K127" s="75">
        <f>SUM(K129:K134)</f>
        <v>33991</v>
      </c>
    </row>
    <row r="128" spans="1:11" ht="6.75" customHeight="1">
      <c r="A128" s="76"/>
      <c r="B128" s="139"/>
      <c r="C128" s="139"/>
      <c r="D128" s="139"/>
      <c r="E128" s="75"/>
      <c r="F128" s="154"/>
      <c r="G128" s="76"/>
      <c r="H128" s="139"/>
      <c r="I128" s="139"/>
      <c r="J128" s="139"/>
      <c r="K128" s="75"/>
    </row>
    <row r="129" spans="1:11" ht="13">
      <c r="A129" s="76" t="s">
        <v>92</v>
      </c>
      <c r="B129" s="139">
        <f>+'staglo Niv1'!AN12</f>
        <v>13446</v>
      </c>
      <c r="C129" s="139">
        <f>'staglo Niv2'!AJ12</f>
        <v>3721</v>
      </c>
      <c r="D129" s="139">
        <f>'staglo Niv3'!AY12</f>
        <v>1126</v>
      </c>
      <c r="E129" s="75">
        <f t="shared" ref="E129:E134" si="17">SUM(B129:D129)</f>
        <v>18293</v>
      </c>
      <c r="F129" s="140"/>
      <c r="G129" s="76" t="s">
        <v>92</v>
      </c>
      <c r="H129" s="139">
        <f>'staglo Niv1'!AK31</f>
        <v>10744</v>
      </c>
      <c r="I129" s="139">
        <f>+'staglo Niv2'!AF31</f>
        <v>6381</v>
      </c>
      <c r="J129" s="139">
        <f>+'staglo Niv3'!AU31</f>
        <v>2393</v>
      </c>
      <c r="K129" s="75">
        <f t="shared" ref="K129:K134" si="18">SUM(H129:J129)</f>
        <v>19518</v>
      </c>
    </row>
    <row r="130" spans="1:11" ht="13">
      <c r="A130" s="76" t="s">
        <v>96</v>
      </c>
      <c r="B130" s="139">
        <f>+'staglo Niv1'!AN13</f>
        <v>4624</v>
      </c>
      <c r="C130" s="139">
        <f>'staglo Niv2'!AJ13</f>
        <v>880</v>
      </c>
      <c r="D130" s="139">
        <f>'staglo Niv3'!AY13</f>
        <v>240</v>
      </c>
      <c r="E130" s="75">
        <f t="shared" si="17"/>
        <v>5744</v>
      </c>
      <c r="F130" s="140"/>
      <c r="G130" s="76" t="s">
        <v>96</v>
      </c>
      <c r="H130" s="139">
        <f>'staglo Niv1'!AK32</f>
        <v>1707</v>
      </c>
      <c r="I130" s="139">
        <f>+'staglo Niv2'!AF32</f>
        <v>848</v>
      </c>
      <c r="J130" s="139">
        <f>+'staglo Niv3'!AU32</f>
        <v>266</v>
      </c>
      <c r="K130" s="75">
        <f t="shared" si="18"/>
        <v>2821</v>
      </c>
    </row>
    <row r="131" spans="1:11" ht="13">
      <c r="A131" s="76" t="s">
        <v>93</v>
      </c>
      <c r="B131" s="139">
        <f>+'staglo Niv1'!AN14</f>
        <v>14234</v>
      </c>
      <c r="C131" s="139">
        <f>'staglo Niv2'!AJ14</f>
        <v>2199</v>
      </c>
      <c r="D131" s="139">
        <f>'staglo Niv3'!AY14</f>
        <v>481</v>
      </c>
      <c r="E131" s="75">
        <f t="shared" si="17"/>
        <v>16914</v>
      </c>
      <c r="F131" s="140"/>
      <c r="G131" s="76" t="s">
        <v>93</v>
      </c>
      <c r="H131" s="139">
        <f>'staglo Niv1'!AK33</f>
        <v>2780</v>
      </c>
      <c r="I131" s="139">
        <f>+'staglo Niv2'!AF33</f>
        <v>944</v>
      </c>
      <c r="J131" s="139">
        <f>+'staglo Niv3'!AU33</f>
        <v>309</v>
      </c>
      <c r="K131" s="75">
        <f t="shared" si="18"/>
        <v>4033</v>
      </c>
    </row>
    <row r="132" spans="1:11" ht="13">
      <c r="A132" s="76" t="s">
        <v>94</v>
      </c>
      <c r="B132" s="139">
        <f>+'staglo Niv1'!AN15</f>
        <v>7370</v>
      </c>
      <c r="C132" s="139">
        <f>'staglo Niv2'!AJ15</f>
        <v>1106</v>
      </c>
      <c r="D132" s="139">
        <f>'staglo Niv3'!AY15</f>
        <v>287</v>
      </c>
      <c r="E132" s="75">
        <f t="shared" si="17"/>
        <v>8763</v>
      </c>
      <c r="F132" s="140"/>
      <c r="G132" s="76" t="s">
        <v>94</v>
      </c>
      <c r="H132" s="139">
        <f>'staglo Niv1'!AK34</f>
        <v>1482</v>
      </c>
      <c r="I132" s="139">
        <f>+'staglo Niv2'!AF34</f>
        <v>762</v>
      </c>
      <c r="J132" s="139">
        <f>+'staglo Niv3'!AU34</f>
        <v>202</v>
      </c>
      <c r="K132" s="75">
        <f t="shared" si="18"/>
        <v>2446</v>
      </c>
    </row>
    <row r="133" spans="1:11" ht="13">
      <c r="A133" s="76" t="s">
        <v>111</v>
      </c>
      <c r="B133" s="139">
        <f>+'staglo Niv1'!AN16</f>
        <v>11257</v>
      </c>
      <c r="C133" s="139">
        <f>'staglo Niv2'!AJ16</f>
        <v>1675</v>
      </c>
      <c r="D133" s="139">
        <f>'staglo Niv3'!AY16</f>
        <v>371</v>
      </c>
      <c r="E133" s="75">
        <f t="shared" si="17"/>
        <v>13303</v>
      </c>
      <c r="F133" s="140"/>
      <c r="G133" s="76" t="s">
        <v>111</v>
      </c>
      <c r="H133" s="139">
        <f>'staglo Niv1'!AK35</f>
        <v>1559</v>
      </c>
      <c r="I133" s="139">
        <f>+'staglo Niv2'!AF35</f>
        <v>971</v>
      </c>
      <c r="J133" s="139">
        <f>+'staglo Niv3'!AU35</f>
        <v>303</v>
      </c>
      <c r="K133" s="75">
        <f t="shared" si="18"/>
        <v>2833</v>
      </c>
    </row>
    <row r="134" spans="1:11" ht="13">
      <c r="A134" s="545" t="s">
        <v>95</v>
      </c>
      <c r="B134" s="137">
        <f>+'staglo Niv1'!AN17</f>
        <v>6093</v>
      </c>
      <c r="C134" s="137">
        <f>'staglo Niv2'!AJ17</f>
        <v>1022</v>
      </c>
      <c r="D134" s="137">
        <f>'staglo Niv3'!AY17</f>
        <v>309</v>
      </c>
      <c r="E134" s="153">
        <f t="shared" si="17"/>
        <v>7424</v>
      </c>
      <c r="F134" s="140"/>
      <c r="G134" s="545" t="s">
        <v>95</v>
      </c>
      <c r="H134" s="137">
        <f>'staglo Niv1'!AK36</f>
        <v>1535</v>
      </c>
      <c r="I134" s="412">
        <f>+'staglo Niv2'!AF36</f>
        <v>628</v>
      </c>
      <c r="J134" s="412">
        <f>+'staglo Niv3'!AU36</f>
        <v>177</v>
      </c>
      <c r="K134" s="153">
        <f t="shared" si="18"/>
        <v>2340</v>
      </c>
    </row>
    <row r="135" spans="1:11" ht="13">
      <c r="C135" s="60"/>
      <c r="D135" s="60"/>
      <c r="E135" s="60"/>
      <c r="F135" s="140"/>
      <c r="G135" s="140"/>
      <c r="H135" s="140"/>
      <c r="I135" s="154"/>
    </row>
    <row r="136" spans="1:11">
      <c r="A136" s="69" t="s">
        <v>380</v>
      </c>
      <c r="B136" s="69"/>
      <c r="C136" s="69"/>
      <c r="D136" s="69"/>
      <c r="E136" s="69"/>
      <c r="F136" s="553"/>
      <c r="G136" s="69" t="s">
        <v>379</v>
      </c>
      <c r="H136" s="69"/>
      <c r="I136" s="69"/>
      <c r="J136" s="69"/>
      <c r="K136" s="69"/>
    </row>
    <row r="137" spans="1:11">
      <c r="A137" s="69" t="s">
        <v>385</v>
      </c>
      <c r="B137" s="69"/>
      <c r="C137" s="69"/>
      <c r="D137" s="69"/>
      <c r="E137" s="69"/>
      <c r="F137" s="553"/>
      <c r="G137" s="69" t="s">
        <v>385</v>
      </c>
      <c r="H137" s="69"/>
      <c r="I137" s="69"/>
      <c r="J137" s="69"/>
      <c r="K137" s="69"/>
    </row>
    <row r="138" spans="1:11" ht="13.5" customHeight="1">
      <c r="A138" s="69" t="s">
        <v>280</v>
      </c>
      <c r="B138" s="69"/>
      <c r="C138" s="69"/>
      <c r="D138" s="69"/>
      <c r="E138" s="69"/>
      <c r="F138" s="553"/>
      <c r="G138" s="69" t="s">
        <v>280</v>
      </c>
      <c r="H138" s="69"/>
      <c r="I138" s="69"/>
      <c r="J138" s="69"/>
      <c r="K138" s="69"/>
    </row>
    <row r="139" spans="1:11">
      <c r="E139" s="551" t="s">
        <v>112</v>
      </c>
      <c r="I139" s="133"/>
      <c r="J139" s="133"/>
      <c r="K139" s="108" t="s">
        <v>72</v>
      </c>
    </row>
    <row r="140" spans="1:11" ht="15.75" customHeight="1">
      <c r="A140" s="542" t="s">
        <v>273</v>
      </c>
      <c r="B140" s="550" t="s">
        <v>117</v>
      </c>
      <c r="C140" s="539" t="s">
        <v>403</v>
      </c>
      <c r="D140" s="28" t="s">
        <v>404</v>
      </c>
      <c r="E140" s="28" t="s">
        <v>73</v>
      </c>
      <c r="F140" s="552"/>
      <c r="G140" s="542" t="s">
        <v>273</v>
      </c>
      <c r="H140" s="550" t="s">
        <v>117</v>
      </c>
      <c r="I140" s="539" t="s">
        <v>403</v>
      </c>
      <c r="J140" s="28" t="s">
        <v>404</v>
      </c>
      <c r="K140" s="28" t="s">
        <v>73</v>
      </c>
    </row>
    <row r="141" spans="1:11" ht="18" customHeight="1">
      <c r="A141" s="544" t="s">
        <v>81</v>
      </c>
      <c r="B141" s="127">
        <f>SUM(B143:B148)</f>
        <v>2983383</v>
      </c>
      <c r="C141" s="127">
        <f>SUM(C143:C148)</f>
        <v>341441</v>
      </c>
      <c r="D141" s="127">
        <f>SUM(D143:D148)</f>
        <v>56275</v>
      </c>
      <c r="E141" s="127">
        <f>SUM(B141:D141)</f>
        <v>3381099</v>
      </c>
      <c r="F141" s="154"/>
      <c r="G141" s="544" t="s">
        <v>81</v>
      </c>
      <c r="H141" s="127">
        <f>SUM(H143:H148)</f>
        <v>715523</v>
      </c>
      <c r="I141" s="127">
        <f>SUM(I143:I148)</f>
        <v>240174</v>
      </c>
      <c r="J141" s="127">
        <f>SUM(J143:J148)</f>
        <v>60519</v>
      </c>
      <c r="K141" s="127">
        <f>SUM(H141:J141)</f>
        <v>1016216</v>
      </c>
    </row>
    <row r="142" spans="1:11" ht="9.75" customHeight="1">
      <c r="A142" s="76"/>
      <c r="B142" s="139"/>
      <c r="C142" s="139"/>
      <c r="D142" s="139"/>
      <c r="E142" s="127"/>
      <c r="F142" s="140"/>
      <c r="G142" s="76"/>
      <c r="H142" s="139"/>
      <c r="I142" s="139"/>
      <c r="J142" s="139"/>
      <c r="K142" s="139"/>
    </row>
    <row r="143" spans="1:11" ht="13">
      <c r="A143" s="76" t="s">
        <v>92</v>
      </c>
      <c r="B143" s="139">
        <f>+'staglo Niv1'!L12</f>
        <v>628736</v>
      </c>
      <c r="C143" s="139">
        <f>'staglo Niv2'!J12</f>
        <v>115685</v>
      </c>
      <c r="D143" s="139">
        <f>+'staglo Niv3'!P12</f>
        <v>21770</v>
      </c>
      <c r="E143" s="127">
        <f t="shared" ref="E143:E148" si="19">SUM(B143:D143)</f>
        <v>766191</v>
      </c>
      <c r="F143" s="140"/>
      <c r="G143" s="76" t="s">
        <v>92</v>
      </c>
      <c r="H143" s="139">
        <f>+'staglo Niv1'!L31</f>
        <v>387846</v>
      </c>
      <c r="I143" s="139">
        <f>'staglo Niv2'!J31</f>
        <v>134348</v>
      </c>
      <c r="J143" s="139">
        <f>+'staglo Niv3'!P31</f>
        <v>36519</v>
      </c>
      <c r="K143" s="127">
        <f t="shared" ref="K143:K148" si="20">SUM(H143:J143)</f>
        <v>558713</v>
      </c>
    </row>
    <row r="144" spans="1:11" ht="13">
      <c r="A144" s="76" t="s">
        <v>96</v>
      </c>
      <c r="B144" s="139">
        <f>+'staglo Niv1'!L13</f>
        <v>279170</v>
      </c>
      <c r="C144" s="139">
        <f>'staglo Niv2'!J13</f>
        <v>30394</v>
      </c>
      <c r="D144" s="139">
        <f>+'staglo Niv3'!P13</f>
        <v>5520</v>
      </c>
      <c r="E144" s="127">
        <f t="shared" si="19"/>
        <v>315084</v>
      </c>
      <c r="F144" s="140"/>
      <c r="G144" s="76" t="s">
        <v>96</v>
      </c>
      <c r="H144" s="139">
        <f>+'staglo Niv1'!L32</f>
        <v>59859</v>
      </c>
      <c r="I144" s="139">
        <f>'staglo Niv2'!J32</f>
        <v>23051</v>
      </c>
      <c r="J144" s="139">
        <f>+'staglo Niv3'!P32</f>
        <v>4111</v>
      </c>
      <c r="K144" s="127">
        <f t="shared" si="20"/>
        <v>87021</v>
      </c>
    </row>
    <row r="145" spans="1:11" ht="13">
      <c r="A145" s="76" t="s">
        <v>93</v>
      </c>
      <c r="B145" s="139">
        <f>+'staglo Niv1'!L14</f>
        <v>721974</v>
      </c>
      <c r="C145" s="139">
        <f>'staglo Niv2'!J14</f>
        <v>65923</v>
      </c>
      <c r="D145" s="139">
        <f>+'staglo Niv3'!P14</f>
        <v>10386</v>
      </c>
      <c r="E145" s="127">
        <f t="shared" si="19"/>
        <v>798283</v>
      </c>
      <c r="F145" s="140"/>
      <c r="G145" s="76" t="s">
        <v>93</v>
      </c>
      <c r="H145" s="139">
        <f>+'staglo Niv1'!L33</f>
        <v>108467</v>
      </c>
      <c r="I145" s="139">
        <f>'staglo Niv2'!J33</f>
        <v>23373</v>
      </c>
      <c r="J145" s="139">
        <f>+'staglo Niv3'!P33</f>
        <v>6991</v>
      </c>
      <c r="K145" s="127">
        <f t="shared" si="20"/>
        <v>138831</v>
      </c>
    </row>
    <row r="146" spans="1:11" ht="13">
      <c r="A146" s="76" t="s">
        <v>94</v>
      </c>
      <c r="B146" s="139">
        <f>+'staglo Niv1'!L15</f>
        <v>410364</v>
      </c>
      <c r="C146" s="139">
        <f>'staglo Niv2'!J15</f>
        <v>36903</v>
      </c>
      <c r="D146" s="139">
        <f>+'staglo Niv3'!P15</f>
        <v>5515</v>
      </c>
      <c r="E146" s="127">
        <f t="shared" si="19"/>
        <v>452782</v>
      </c>
      <c r="F146" s="140"/>
      <c r="G146" s="76" t="s">
        <v>94</v>
      </c>
      <c r="H146" s="139">
        <f>+'staglo Niv1'!L34</f>
        <v>48456</v>
      </c>
      <c r="I146" s="139">
        <f>'staglo Niv2'!J34</f>
        <v>19685</v>
      </c>
      <c r="J146" s="139">
        <f>+'staglo Niv3'!P34</f>
        <v>3744</v>
      </c>
      <c r="K146" s="127">
        <f t="shared" si="20"/>
        <v>71885</v>
      </c>
    </row>
    <row r="147" spans="1:11" ht="13">
      <c r="A147" s="76" t="s">
        <v>111</v>
      </c>
      <c r="B147" s="139">
        <f>+'staglo Niv1'!L16</f>
        <v>618723</v>
      </c>
      <c r="C147" s="139">
        <f>'staglo Niv2'!J16</f>
        <v>60722</v>
      </c>
      <c r="D147" s="139">
        <f>+'staglo Niv3'!P16</f>
        <v>7820</v>
      </c>
      <c r="E147" s="127">
        <f t="shared" si="19"/>
        <v>687265</v>
      </c>
      <c r="F147" s="140"/>
      <c r="G147" s="76" t="s">
        <v>111</v>
      </c>
      <c r="H147" s="139">
        <f>+'staglo Niv1'!L35</f>
        <v>50189</v>
      </c>
      <c r="I147" s="139">
        <f>'staglo Niv2'!J35</f>
        <v>25872</v>
      </c>
      <c r="J147" s="139">
        <f>+'staglo Niv3'!P35</f>
        <v>6317</v>
      </c>
      <c r="K147" s="127">
        <f t="shared" si="20"/>
        <v>82378</v>
      </c>
    </row>
    <row r="148" spans="1:11" ht="13">
      <c r="A148" s="76" t="s">
        <v>95</v>
      </c>
      <c r="B148" s="139">
        <f>+'staglo Niv1'!L17</f>
        <v>324416</v>
      </c>
      <c r="C148" s="139">
        <f>'staglo Niv2'!J17</f>
        <v>31814</v>
      </c>
      <c r="D148" s="139">
        <f>+'staglo Niv3'!P17</f>
        <v>5264</v>
      </c>
      <c r="E148" s="75">
        <f t="shared" si="19"/>
        <v>361494</v>
      </c>
      <c r="F148" s="140"/>
      <c r="G148" s="76" t="s">
        <v>95</v>
      </c>
      <c r="H148" s="139">
        <f>+'staglo Niv1'!L36</f>
        <v>60706</v>
      </c>
      <c r="I148" s="139">
        <f>'staglo Niv2'!J36</f>
        <v>13845</v>
      </c>
      <c r="J148" s="139">
        <f>+'staglo Niv3'!P36</f>
        <v>2837</v>
      </c>
      <c r="K148" s="127">
        <f t="shared" si="20"/>
        <v>77388</v>
      </c>
    </row>
    <row r="149" spans="1:11">
      <c r="A149" s="545"/>
      <c r="B149" s="137"/>
      <c r="C149" s="137"/>
      <c r="D149" s="137"/>
      <c r="E149" s="137"/>
      <c r="F149" s="60"/>
      <c r="G149" s="545"/>
      <c r="H149" s="137"/>
      <c r="I149" s="137"/>
      <c r="J149" s="137"/>
      <c r="K149" s="137"/>
    </row>
    <row r="150" spans="1:11" ht="7.5" customHeight="1"/>
    <row r="151" spans="1:11" ht="12" customHeight="1">
      <c r="A151" s="69" t="s">
        <v>381</v>
      </c>
      <c r="B151" s="69"/>
      <c r="C151" s="108"/>
      <c r="D151" s="108"/>
      <c r="E151" s="108"/>
      <c r="F151" s="132"/>
      <c r="G151" s="69" t="s">
        <v>382</v>
      </c>
      <c r="H151" s="69"/>
      <c r="I151" s="108"/>
      <c r="J151" s="108"/>
      <c r="K151" s="108"/>
    </row>
    <row r="152" spans="1:11" ht="12" customHeight="1">
      <c r="A152" s="69" t="s">
        <v>385</v>
      </c>
      <c r="B152" s="69"/>
      <c r="C152" s="69"/>
      <c r="D152" s="69"/>
      <c r="E152" s="69"/>
      <c r="F152" s="553"/>
      <c r="G152" s="69" t="s">
        <v>385</v>
      </c>
      <c r="H152" s="69"/>
      <c r="I152" s="69"/>
      <c r="J152" s="69"/>
      <c r="K152" s="69"/>
    </row>
    <row r="153" spans="1:11">
      <c r="A153" s="69" t="s">
        <v>280</v>
      </c>
      <c r="B153" s="69"/>
      <c r="C153" s="108"/>
      <c r="D153" s="108"/>
      <c r="E153" s="108"/>
      <c r="F153" s="132"/>
      <c r="G153" s="69" t="s">
        <v>280</v>
      </c>
      <c r="H153" s="69"/>
      <c r="I153" s="108"/>
      <c r="J153" s="108"/>
      <c r="K153" s="108"/>
    </row>
    <row r="154" spans="1:11">
      <c r="E154" s="551" t="s">
        <v>112</v>
      </c>
      <c r="I154" s="133"/>
      <c r="J154" s="133"/>
      <c r="K154" s="108" t="s">
        <v>72</v>
      </c>
    </row>
    <row r="155" spans="1:11" ht="15.75" customHeight="1">
      <c r="A155" s="542" t="s">
        <v>273</v>
      </c>
      <c r="B155" s="550" t="s">
        <v>117</v>
      </c>
      <c r="C155" s="539" t="s">
        <v>403</v>
      </c>
      <c r="D155" s="28" t="s">
        <v>404</v>
      </c>
      <c r="E155" s="28" t="s">
        <v>73</v>
      </c>
      <c r="F155" s="552"/>
      <c r="G155" s="542" t="s">
        <v>273</v>
      </c>
      <c r="H155" s="550" t="s">
        <v>117</v>
      </c>
      <c r="I155" s="539" t="s">
        <v>403</v>
      </c>
      <c r="J155" s="28" t="s">
        <v>404</v>
      </c>
      <c r="K155" s="28" t="s">
        <v>73</v>
      </c>
    </row>
    <row r="156" spans="1:11" ht="16.5" customHeight="1">
      <c r="A156" s="544" t="s">
        <v>81</v>
      </c>
      <c r="B156" s="127">
        <f>SUM(B158:B163)</f>
        <v>652747</v>
      </c>
      <c r="C156" s="127">
        <f>SUM(C158:C163)</f>
        <v>41331</v>
      </c>
      <c r="D156" s="127">
        <f>SUM(D158:D163)</f>
        <v>10032</v>
      </c>
      <c r="E156" s="127">
        <f>SUM(B156:D156)</f>
        <v>704110</v>
      </c>
      <c r="F156" s="154"/>
      <c r="G156" s="544" t="s">
        <v>81</v>
      </c>
      <c r="H156" s="127">
        <f>SUM(H158:H163)</f>
        <v>76982</v>
      </c>
      <c r="I156" s="127">
        <f>SUM(I158:I163)</f>
        <v>19012</v>
      </c>
      <c r="J156" s="127">
        <f>SUM(J158:J163)</f>
        <v>4968</v>
      </c>
      <c r="K156" s="127">
        <f>SUM(H156:J156)</f>
        <v>100962</v>
      </c>
    </row>
    <row r="157" spans="1:11" ht="7.5" customHeight="1">
      <c r="A157" s="76"/>
      <c r="B157" s="139"/>
      <c r="C157" s="139"/>
      <c r="D157" s="139"/>
      <c r="E157" s="139"/>
      <c r="F157" s="140"/>
      <c r="G157" s="76"/>
      <c r="H157" s="139"/>
      <c r="I157" s="139"/>
      <c r="J157" s="139"/>
      <c r="K157" s="139"/>
    </row>
    <row r="158" spans="1:11" ht="13">
      <c r="A158" s="76" t="s">
        <v>92</v>
      </c>
      <c r="B158" s="139">
        <f>'staglo Niv1'!Y12</f>
        <v>120528</v>
      </c>
      <c r="C158" s="74">
        <f>+'staglo Niv2'!U12</f>
        <v>6804</v>
      </c>
      <c r="D158" s="74">
        <f>+'staglo Niv3'!AG12</f>
        <v>3326</v>
      </c>
      <c r="E158" s="127">
        <f t="shared" ref="E158:E163" si="21">SUM(B158:D158)</f>
        <v>130658</v>
      </c>
      <c r="F158" s="103"/>
      <c r="G158" s="76" t="s">
        <v>92</v>
      </c>
      <c r="H158" s="139">
        <f>'staglo Niv1'!Y31</f>
        <v>40301</v>
      </c>
      <c r="I158" s="74">
        <f>+'staglo Niv2'!U31</f>
        <v>8638</v>
      </c>
      <c r="J158" s="74">
        <f>+'staglo Niv3'!AG31</f>
        <v>2617</v>
      </c>
      <c r="K158" s="127">
        <f t="shared" ref="K158:K163" si="22">SUM(H158:J158)</f>
        <v>51556</v>
      </c>
    </row>
    <row r="159" spans="1:11" ht="13">
      <c r="A159" s="76" t="s">
        <v>96</v>
      </c>
      <c r="B159" s="139">
        <f>'staglo Niv1'!Y13</f>
        <v>81069</v>
      </c>
      <c r="C159" s="74">
        <f>+'staglo Niv2'!U13</f>
        <v>3610</v>
      </c>
      <c r="D159" s="74">
        <f>+'staglo Niv3'!AG13</f>
        <v>724</v>
      </c>
      <c r="E159" s="127">
        <f t="shared" si="21"/>
        <v>85403</v>
      </c>
      <c r="F159" s="103"/>
      <c r="G159" s="76" t="s">
        <v>96</v>
      </c>
      <c r="H159" s="139">
        <f>'staglo Niv1'!Y32</f>
        <v>6311</v>
      </c>
      <c r="I159" s="74">
        <f>+'staglo Niv2'!U32</f>
        <v>1740</v>
      </c>
      <c r="J159" s="74">
        <f>+'staglo Niv3'!AG32</f>
        <v>370</v>
      </c>
      <c r="K159" s="127">
        <f t="shared" si="22"/>
        <v>8421</v>
      </c>
    </row>
    <row r="160" spans="1:11" ht="13">
      <c r="A160" s="76" t="s">
        <v>93</v>
      </c>
      <c r="B160" s="139">
        <f>'staglo Niv1'!Y14</f>
        <v>146141</v>
      </c>
      <c r="C160" s="74">
        <f>+'staglo Niv2'!U14</f>
        <v>11258</v>
      </c>
      <c r="D160" s="74">
        <f>+'staglo Niv3'!AG14</f>
        <v>2158</v>
      </c>
      <c r="E160" s="127">
        <f t="shared" si="21"/>
        <v>159557</v>
      </c>
      <c r="F160" s="103"/>
      <c r="G160" s="76" t="s">
        <v>93</v>
      </c>
      <c r="H160" s="139">
        <f>'staglo Niv1'!Y33</f>
        <v>13836</v>
      </c>
      <c r="I160" s="74">
        <f>+'staglo Niv2'!U33</f>
        <v>2746</v>
      </c>
      <c r="J160" s="74">
        <f>+'staglo Niv3'!AG33</f>
        <v>641</v>
      </c>
      <c r="K160" s="127">
        <f t="shared" si="22"/>
        <v>17223</v>
      </c>
    </row>
    <row r="161" spans="1:11" ht="13">
      <c r="A161" s="76" t="s">
        <v>94</v>
      </c>
      <c r="B161" s="139">
        <f>'staglo Niv1'!Y15</f>
        <v>91049</v>
      </c>
      <c r="C161" s="74">
        <f>+'staglo Niv2'!U15</f>
        <v>5997</v>
      </c>
      <c r="D161" s="74">
        <f>+'staglo Niv3'!AG15</f>
        <v>1296</v>
      </c>
      <c r="E161" s="127">
        <f t="shared" si="21"/>
        <v>98342</v>
      </c>
      <c r="F161" s="103"/>
      <c r="G161" s="76" t="s">
        <v>94</v>
      </c>
      <c r="H161" s="139">
        <f>'staglo Niv1'!Y34</f>
        <v>4861</v>
      </c>
      <c r="I161" s="74">
        <f>+'staglo Niv2'!U34</f>
        <v>2169</v>
      </c>
      <c r="J161" s="74">
        <f>+'staglo Niv3'!AG34</f>
        <v>403</v>
      </c>
      <c r="K161" s="127">
        <f t="shared" si="22"/>
        <v>7433</v>
      </c>
    </row>
    <row r="162" spans="1:11" ht="13">
      <c r="A162" s="76" t="s">
        <v>111</v>
      </c>
      <c r="B162" s="139">
        <f>'staglo Niv1'!Y16</f>
        <v>154758</v>
      </c>
      <c r="C162" s="74">
        <f>+'staglo Niv2'!U16</f>
        <v>8603</v>
      </c>
      <c r="D162" s="74">
        <f>+'staglo Niv3'!AG16</f>
        <v>1543</v>
      </c>
      <c r="E162" s="127">
        <f t="shared" si="21"/>
        <v>164904</v>
      </c>
      <c r="F162" s="103"/>
      <c r="G162" s="76" t="s">
        <v>111</v>
      </c>
      <c r="H162" s="139">
        <f>'staglo Niv1'!Y35</f>
        <v>3811</v>
      </c>
      <c r="I162" s="74">
        <f>+'staglo Niv2'!U35</f>
        <v>2290</v>
      </c>
      <c r="J162" s="74">
        <f>+'staglo Niv3'!AG35</f>
        <v>650</v>
      </c>
      <c r="K162" s="127">
        <f t="shared" si="22"/>
        <v>6751</v>
      </c>
    </row>
    <row r="163" spans="1:11" ht="13">
      <c r="A163" s="545" t="s">
        <v>95</v>
      </c>
      <c r="B163" s="137">
        <f>'staglo Niv1'!Y17</f>
        <v>59202</v>
      </c>
      <c r="C163" s="137">
        <f>+'staglo Niv2'!U17</f>
        <v>5059</v>
      </c>
      <c r="D163" s="137">
        <f>+'staglo Niv3'!AG17</f>
        <v>985</v>
      </c>
      <c r="E163" s="153">
        <f t="shared" si="21"/>
        <v>65246</v>
      </c>
      <c r="F163" s="103"/>
      <c r="G163" s="545" t="s">
        <v>95</v>
      </c>
      <c r="H163" s="412">
        <f>'staglo Niv1'!Y36</f>
        <v>7862</v>
      </c>
      <c r="I163" s="137">
        <f>+'staglo Niv2'!U36</f>
        <v>1429</v>
      </c>
      <c r="J163" s="137">
        <f>+'staglo Niv3'!AG36</f>
        <v>287</v>
      </c>
      <c r="K163" s="128">
        <f t="shared" si="22"/>
        <v>9578</v>
      </c>
    </row>
  </sheetData>
  <phoneticPr fontId="0" type="noConversion"/>
  <printOptions horizontalCentered="1" verticalCentered="1"/>
  <pageMargins left="0.78740157480314965" right="0.39370078740157483" top="0.35433070866141736" bottom="0.47" header="0.19685039370078741" footer="0.22"/>
  <pageSetup paperSize="9" orientation="landscape" r:id="rId1"/>
  <headerFooter alignWithMargins="0"/>
  <rowBreaks count="3" manualBreakCount="3">
    <brk id="36" max="16383" man="1"/>
    <brk id="80" max="16383" man="1"/>
    <brk id="12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F55"/>
  <sheetViews>
    <sheetView topLeftCell="M34" zoomScale="75" workbookViewId="0">
      <selection activeCell="AG10" sqref="AG10"/>
    </sheetView>
  </sheetViews>
  <sheetFormatPr baseColWidth="10" defaultColWidth="11.453125" defaultRowHeight="12.5"/>
  <cols>
    <col min="1" max="1" width="17.1796875" style="20" customWidth="1"/>
    <col min="2" max="3" width="7.81640625" style="20" customWidth="1"/>
    <col min="4" max="4" width="7.26953125" style="20" customWidth="1"/>
    <col min="5" max="5" width="7.1796875" style="20" customWidth="1"/>
    <col min="6" max="8" width="7.26953125" style="20" customWidth="1"/>
    <col min="9" max="9" width="7.1796875" style="20" customWidth="1"/>
    <col min="10" max="10" width="8.26953125" style="20" customWidth="1"/>
    <col min="11" max="14" width="7.26953125" style="20" customWidth="1"/>
    <col min="15" max="15" width="7.1796875" style="20" customWidth="1"/>
    <col min="16" max="17" width="7.81640625" style="20" customWidth="1"/>
    <col min="18" max="18" width="16" style="20" customWidth="1"/>
    <col min="19" max="32" width="6.81640625" style="20" customWidth="1"/>
    <col min="33" max="34" width="8" style="20" customWidth="1"/>
    <col min="35" max="35" width="15.7265625" style="20" customWidth="1"/>
    <col min="36" max="42" width="5.453125" style="20" customWidth="1"/>
    <col min="43" max="44" width="6.81640625" style="20" customWidth="1"/>
    <col min="45" max="45" width="5.81640625" style="20" customWidth="1"/>
    <col min="46" max="46" width="7.54296875" style="20" customWidth="1"/>
    <col min="47" max="51" width="6.453125" style="20" customWidth="1"/>
    <col min="52" max="52" width="6.54296875" style="20" customWidth="1"/>
    <col min="53" max="53" width="6.1796875" style="20" customWidth="1"/>
    <col min="54" max="54" width="5.54296875" style="20" customWidth="1"/>
    <col min="55" max="55" width="4.81640625" style="20" customWidth="1"/>
    <col min="56" max="16384" width="11.453125" style="20"/>
  </cols>
  <sheetData>
    <row r="1" spans="1:58" ht="16.5" customHeight="1">
      <c r="A1" s="21" t="s">
        <v>407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 t="s">
        <v>408</v>
      </c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 t="s">
        <v>367</v>
      </c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</row>
    <row r="2" spans="1:58" ht="15.75" customHeight="1">
      <c r="A2" s="21" t="s">
        <v>274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 t="s">
        <v>267</v>
      </c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 t="s">
        <v>405</v>
      </c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</row>
    <row r="3" spans="1:58" ht="14.25" customHeight="1">
      <c r="A3" s="108" t="s">
        <v>280</v>
      </c>
      <c r="B3" s="147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 t="s">
        <v>280</v>
      </c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 t="s">
        <v>280</v>
      </c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</row>
    <row r="4" spans="1:58" ht="19.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</row>
    <row r="5" spans="1:58" ht="17.25" customHeight="1">
      <c r="A5" s="22" t="s">
        <v>91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 t="s">
        <v>112</v>
      </c>
      <c r="O5" s="21"/>
      <c r="P5" s="21"/>
      <c r="Q5" s="21"/>
      <c r="R5" s="68" t="s">
        <v>91</v>
      </c>
      <c r="AE5" s="21" t="s">
        <v>112</v>
      </c>
      <c r="AF5" s="21"/>
      <c r="AI5" s="109" t="s">
        <v>91</v>
      </c>
      <c r="AY5" s="21" t="s">
        <v>112</v>
      </c>
      <c r="AZ5" s="21"/>
    </row>
    <row r="6" spans="1:58" ht="17.25" customHeight="1">
      <c r="A6" s="22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68"/>
      <c r="AE6" s="21"/>
      <c r="AF6" s="21"/>
      <c r="AI6" s="109"/>
      <c r="AY6" s="21"/>
      <c r="AZ6" s="21"/>
    </row>
    <row r="7" spans="1:58" s="332" customFormat="1" ht="18.75" customHeight="1">
      <c r="A7" s="325"/>
      <c r="B7" s="326" t="s">
        <v>97</v>
      </c>
      <c r="C7" s="327"/>
      <c r="D7" s="326" t="s">
        <v>98</v>
      </c>
      <c r="E7" s="327"/>
      <c r="F7" s="326" t="s">
        <v>99</v>
      </c>
      <c r="G7" s="327"/>
      <c r="H7" s="326" t="s">
        <v>100</v>
      </c>
      <c r="I7" s="327"/>
      <c r="J7" s="326" t="s">
        <v>101</v>
      </c>
      <c r="K7" s="327"/>
      <c r="L7" s="326" t="s">
        <v>102</v>
      </c>
      <c r="M7" s="327"/>
      <c r="N7" s="326" t="s">
        <v>103</v>
      </c>
      <c r="O7" s="327"/>
      <c r="P7" s="326" t="s">
        <v>73</v>
      </c>
      <c r="Q7" s="327"/>
      <c r="R7" s="325"/>
      <c r="S7" s="326" t="s">
        <v>97</v>
      </c>
      <c r="T7" s="327"/>
      <c r="U7" s="326" t="s">
        <v>98</v>
      </c>
      <c r="V7" s="327"/>
      <c r="W7" s="326" t="s">
        <v>99</v>
      </c>
      <c r="X7" s="327"/>
      <c r="Y7" s="326" t="s">
        <v>100</v>
      </c>
      <c r="Z7" s="327"/>
      <c r="AA7" s="326" t="s">
        <v>101</v>
      </c>
      <c r="AB7" s="327"/>
      <c r="AC7" s="326" t="s">
        <v>102</v>
      </c>
      <c r="AD7" s="327"/>
      <c r="AE7" s="326" t="s">
        <v>103</v>
      </c>
      <c r="AF7" s="327"/>
      <c r="AG7" s="326" t="s">
        <v>73</v>
      </c>
      <c r="AH7" s="327"/>
      <c r="AI7" s="325"/>
      <c r="AJ7" s="575" t="s">
        <v>104</v>
      </c>
      <c r="AK7" s="576"/>
      <c r="AL7" s="576"/>
      <c r="AM7" s="576"/>
      <c r="AN7" s="576"/>
      <c r="AO7" s="576"/>
      <c r="AP7" s="576"/>
      <c r="AQ7" s="577"/>
      <c r="AR7" s="312" t="s">
        <v>47</v>
      </c>
      <c r="AS7" s="321"/>
      <c r="AT7" s="327"/>
      <c r="AU7" s="209" t="s">
        <v>259</v>
      </c>
      <c r="AV7" s="241"/>
      <c r="AW7" s="92"/>
      <c r="AX7" s="404"/>
      <c r="AY7" s="91"/>
      <c r="AZ7" s="405"/>
      <c r="BA7" s="312" t="s">
        <v>176</v>
      </c>
      <c r="BB7" s="303"/>
      <c r="BC7" s="317"/>
    </row>
    <row r="8" spans="1:58" s="332" customFormat="1" ht="20">
      <c r="A8" s="333" t="s">
        <v>273</v>
      </c>
      <c r="B8" s="334" t="s">
        <v>257</v>
      </c>
      <c r="C8" s="334" t="s">
        <v>79</v>
      </c>
      <c r="D8" s="334" t="s">
        <v>257</v>
      </c>
      <c r="E8" s="334" t="s">
        <v>79</v>
      </c>
      <c r="F8" s="334" t="s">
        <v>257</v>
      </c>
      <c r="G8" s="334" t="s">
        <v>79</v>
      </c>
      <c r="H8" s="334" t="s">
        <v>257</v>
      </c>
      <c r="I8" s="334" t="s">
        <v>79</v>
      </c>
      <c r="J8" s="334" t="s">
        <v>257</v>
      </c>
      <c r="K8" s="334" t="s">
        <v>79</v>
      </c>
      <c r="L8" s="335" t="s">
        <v>257</v>
      </c>
      <c r="M8" s="335" t="s">
        <v>79</v>
      </c>
      <c r="N8" s="335" t="s">
        <v>257</v>
      </c>
      <c r="O8" s="334" t="s">
        <v>79</v>
      </c>
      <c r="P8" s="334" t="s">
        <v>257</v>
      </c>
      <c r="Q8" s="334" t="s">
        <v>79</v>
      </c>
      <c r="R8" s="333" t="s">
        <v>273</v>
      </c>
      <c r="S8" s="334" t="s">
        <v>257</v>
      </c>
      <c r="T8" s="334" t="s">
        <v>79</v>
      </c>
      <c r="U8" s="334" t="s">
        <v>257</v>
      </c>
      <c r="V8" s="334" t="s">
        <v>79</v>
      </c>
      <c r="W8" s="334" t="s">
        <v>257</v>
      </c>
      <c r="X8" s="334" t="s">
        <v>79</v>
      </c>
      <c r="Y8" s="334" t="s">
        <v>257</v>
      </c>
      <c r="Z8" s="334" t="s">
        <v>79</v>
      </c>
      <c r="AA8" s="334" t="s">
        <v>257</v>
      </c>
      <c r="AB8" s="334" t="s">
        <v>79</v>
      </c>
      <c r="AC8" s="335" t="s">
        <v>257</v>
      </c>
      <c r="AD8" s="335" t="s">
        <v>79</v>
      </c>
      <c r="AE8" s="335" t="s">
        <v>257</v>
      </c>
      <c r="AF8" s="334" t="s">
        <v>79</v>
      </c>
      <c r="AG8" s="334" t="s">
        <v>257</v>
      </c>
      <c r="AH8" s="334" t="s">
        <v>79</v>
      </c>
      <c r="AI8" s="337" t="s">
        <v>273</v>
      </c>
      <c r="AJ8" s="185" t="s">
        <v>97</v>
      </c>
      <c r="AK8" s="185" t="s">
        <v>105</v>
      </c>
      <c r="AL8" s="185" t="s">
        <v>106</v>
      </c>
      <c r="AM8" s="185" t="s">
        <v>107</v>
      </c>
      <c r="AN8" s="185" t="s">
        <v>108</v>
      </c>
      <c r="AO8" s="185" t="s">
        <v>109</v>
      </c>
      <c r="AP8" s="185" t="s">
        <v>110</v>
      </c>
      <c r="AQ8" s="184" t="s">
        <v>80</v>
      </c>
      <c r="AR8" s="338" t="s">
        <v>183</v>
      </c>
      <c r="AS8" s="339" t="s">
        <v>184</v>
      </c>
      <c r="AT8" s="340" t="s">
        <v>182</v>
      </c>
      <c r="AU8" s="343" t="s">
        <v>258</v>
      </c>
      <c r="AV8" s="271" t="s">
        <v>185</v>
      </c>
      <c r="AW8" s="271" t="s">
        <v>90</v>
      </c>
      <c r="AX8" s="271" t="s">
        <v>186</v>
      </c>
      <c r="AY8" s="272" t="s">
        <v>339</v>
      </c>
      <c r="AZ8" s="271" t="s">
        <v>58</v>
      </c>
      <c r="BA8" s="274" t="s">
        <v>65</v>
      </c>
      <c r="BB8" s="275" t="s">
        <v>63</v>
      </c>
      <c r="BC8" s="274" t="s">
        <v>66</v>
      </c>
    </row>
    <row r="9" spans="1:58">
      <c r="A9" s="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67"/>
      <c r="Q9" s="79"/>
      <c r="R9" s="9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173"/>
      <c r="AG9" s="64"/>
      <c r="AH9" s="64"/>
      <c r="AI9" s="6"/>
      <c r="AJ9" s="105"/>
      <c r="AK9" s="105"/>
      <c r="AL9" s="105"/>
      <c r="AM9" s="105"/>
      <c r="AN9" s="105"/>
      <c r="AO9" s="105"/>
      <c r="AP9" s="105"/>
      <c r="AQ9" s="105"/>
      <c r="AR9" s="80"/>
      <c r="AS9" s="81"/>
      <c r="AT9" s="177"/>
      <c r="AU9" s="178"/>
      <c r="AV9" s="179"/>
      <c r="AW9" s="180"/>
      <c r="AX9" s="181"/>
      <c r="AY9" s="67"/>
      <c r="AZ9" s="80"/>
      <c r="BA9" s="6"/>
      <c r="BB9" s="144"/>
      <c r="BC9" s="144"/>
    </row>
    <row r="10" spans="1:58" ht="15.75" customHeight="1">
      <c r="A10" s="8" t="s">
        <v>81</v>
      </c>
      <c r="B10" s="42">
        <f t="shared" ref="B10:O10" si="0">SUM(B12:B17)</f>
        <v>21029</v>
      </c>
      <c r="C10" s="42">
        <f t="shared" si="0"/>
        <v>9589</v>
      </c>
      <c r="D10" s="42">
        <f t="shared" si="0"/>
        <v>7065</v>
      </c>
      <c r="E10" s="42">
        <f t="shared" si="0"/>
        <v>4088</v>
      </c>
      <c r="F10" s="42">
        <f t="shared" si="0"/>
        <v>2841</v>
      </c>
      <c r="G10" s="42">
        <f t="shared" si="0"/>
        <v>855</v>
      </c>
      <c r="H10" s="42">
        <f t="shared" si="0"/>
        <v>7811</v>
      </c>
      <c r="I10" s="42">
        <f t="shared" si="0"/>
        <v>3254</v>
      </c>
      <c r="J10" s="42">
        <f t="shared" si="0"/>
        <v>9185</v>
      </c>
      <c r="K10" s="42">
        <f t="shared" si="0"/>
        <v>5113</v>
      </c>
      <c r="L10" s="42">
        <f t="shared" si="0"/>
        <v>1964</v>
      </c>
      <c r="M10" s="42">
        <f t="shared" si="0"/>
        <v>505</v>
      </c>
      <c r="N10" s="42">
        <f t="shared" si="0"/>
        <v>6380</v>
      </c>
      <c r="O10" s="42">
        <f t="shared" si="0"/>
        <v>2445</v>
      </c>
      <c r="P10" s="8">
        <f>SUM(P12:P17)</f>
        <v>56275</v>
      </c>
      <c r="Q10" s="42">
        <f>SUM(Q12:Q17)</f>
        <v>25849</v>
      </c>
      <c r="R10" s="8" t="s">
        <v>81</v>
      </c>
      <c r="S10" s="8">
        <f t="shared" ref="S10:AE10" si="1">SUM(S12:S17)</f>
        <v>3238</v>
      </c>
      <c r="T10" s="8">
        <f t="shared" si="1"/>
        <v>1524</v>
      </c>
      <c r="U10" s="8">
        <f t="shared" si="1"/>
        <v>567</v>
      </c>
      <c r="V10" s="8">
        <f t="shared" si="1"/>
        <v>283</v>
      </c>
      <c r="W10" s="8">
        <f t="shared" si="1"/>
        <v>304</v>
      </c>
      <c r="X10" s="8">
        <f t="shared" si="1"/>
        <v>70</v>
      </c>
      <c r="Y10" s="8">
        <f t="shared" si="1"/>
        <v>904</v>
      </c>
      <c r="Z10" s="8">
        <f t="shared" si="1"/>
        <v>327</v>
      </c>
      <c r="AA10" s="8">
        <f t="shared" si="1"/>
        <v>2464</v>
      </c>
      <c r="AB10" s="8">
        <f t="shared" si="1"/>
        <v>1281</v>
      </c>
      <c r="AC10" s="8">
        <f t="shared" si="1"/>
        <v>619</v>
      </c>
      <c r="AD10" s="8">
        <f t="shared" si="1"/>
        <v>148</v>
      </c>
      <c r="AE10" s="8">
        <f t="shared" si="1"/>
        <v>1936</v>
      </c>
      <c r="AF10" s="8">
        <f>SUM(AF12:AF17)</f>
        <v>725</v>
      </c>
      <c r="AG10" s="8">
        <f>SUM(AG12:AG17)</f>
        <v>10032</v>
      </c>
      <c r="AH10" s="8">
        <f>SUM(AH12:AH17)</f>
        <v>4358</v>
      </c>
      <c r="AI10" s="8" t="s">
        <v>81</v>
      </c>
      <c r="AJ10" s="8">
        <f t="shared" ref="AJ10:BC10" si="2">SUM(AJ12:AJ17)</f>
        <v>462</v>
      </c>
      <c r="AK10" s="8">
        <f t="shared" si="2"/>
        <v>172</v>
      </c>
      <c r="AL10" s="8">
        <f t="shared" si="2"/>
        <v>88</v>
      </c>
      <c r="AM10" s="8">
        <f t="shared" si="2"/>
        <v>185</v>
      </c>
      <c r="AN10" s="8">
        <f t="shared" si="2"/>
        <v>209</v>
      </c>
      <c r="AO10" s="8">
        <f t="shared" si="2"/>
        <v>73</v>
      </c>
      <c r="AP10" s="8">
        <f t="shared" si="2"/>
        <v>175</v>
      </c>
      <c r="AQ10" s="8">
        <f>SUM(AQ12:AQ17)</f>
        <v>1364</v>
      </c>
      <c r="AR10" s="8">
        <f t="shared" si="2"/>
        <v>1216</v>
      </c>
      <c r="AS10" s="8">
        <f>SUM(AS12:AS17)</f>
        <v>96</v>
      </c>
      <c r="AT10" s="8">
        <f>SUM(AT12:AT17)</f>
        <v>1312</v>
      </c>
      <c r="AU10" s="8">
        <f t="shared" si="2"/>
        <v>2610</v>
      </c>
      <c r="AV10" s="8">
        <f t="shared" si="2"/>
        <v>127</v>
      </c>
      <c r="AW10" s="8">
        <f t="shared" si="2"/>
        <v>49</v>
      </c>
      <c r="AX10" s="8">
        <f t="shared" si="2"/>
        <v>28</v>
      </c>
      <c r="AY10" s="8">
        <f t="shared" si="2"/>
        <v>2814</v>
      </c>
      <c r="AZ10" s="8">
        <f t="shared" si="2"/>
        <v>701</v>
      </c>
      <c r="BA10" s="8">
        <f t="shared" si="2"/>
        <v>118</v>
      </c>
      <c r="BB10" s="8">
        <f t="shared" si="2"/>
        <v>118</v>
      </c>
      <c r="BC10" s="8">
        <f t="shared" si="2"/>
        <v>0</v>
      </c>
      <c r="BE10" s="444"/>
      <c r="BF10" s="439"/>
    </row>
    <row r="11" spans="1:58" ht="13">
      <c r="A11" s="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8"/>
      <c r="Q11" s="3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8"/>
      <c r="AH11" s="8"/>
      <c r="AI11" s="9"/>
      <c r="AJ11" s="36"/>
      <c r="AK11" s="9"/>
      <c r="AL11" s="36"/>
      <c r="AM11" s="9"/>
      <c r="AN11" s="36"/>
      <c r="AO11" s="9"/>
      <c r="AP11" s="36"/>
      <c r="AQ11" s="8"/>
      <c r="AR11" s="39"/>
      <c r="AS11" s="36"/>
      <c r="AT11" s="9"/>
      <c r="AU11" s="9"/>
      <c r="AV11" s="39"/>
      <c r="AW11" s="36"/>
      <c r="AX11" s="9"/>
      <c r="AY11" s="36"/>
      <c r="AZ11" s="9"/>
      <c r="BA11" s="9"/>
      <c r="BB11" s="202"/>
      <c r="BC11" s="202"/>
    </row>
    <row r="12" spans="1:58" ht="21.75" customHeight="1">
      <c r="A12" s="9" t="s">
        <v>92</v>
      </c>
      <c r="B12" s="55">
        <f>+'Niv3_Pub '!C10</f>
        <v>7418</v>
      </c>
      <c r="C12" s="55">
        <f>+'Niv3_Pub '!D10</f>
        <v>3727</v>
      </c>
      <c r="D12" s="55">
        <f>+'Niv3_Pub '!E10</f>
        <v>2650</v>
      </c>
      <c r="E12" s="55">
        <f>+'Niv3_Pub '!F10</f>
        <v>1745</v>
      </c>
      <c r="F12" s="55">
        <f>+'Niv3_Pub '!G10</f>
        <v>1566</v>
      </c>
      <c r="G12" s="55">
        <f>+'Niv3_Pub '!H10</f>
        <v>518</v>
      </c>
      <c r="H12" s="55">
        <f>+'Niv3_Pub '!I10</f>
        <v>2952</v>
      </c>
      <c r="I12" s="55">
        <f>+'Niv3_Pub '!J10</f>
        <v>1392</v>
      </c>
      <c r="J12" s="55">
        <f>+'Niv3_Pub '!K10</f>
        <v>3308</v>
      </c>
      <c r="K12" s="55">
        <f>+'Niv3_Pub '!L10</f>
        <v>2024</v>
      </c>
      <c r="L12" s="55">
        <f>+'Niv3_Pub '!M10</f>
        <v>1204</v>
      </c>
      <c r="M12" s="55">
        <f>+'Niv3_Pub '!N10</f>
        <v>343</v>
      </c>
      <c r="N12" s="55">
        <f>+'Niv3_Pub '!O10</f>
        <v>2672</v>
      </c>
      <c r="O12" s="55">
        <f>+'Niv3_Pub '!P10</f>
        <v>1196</v>
      </c>
      <c r="P12" s="75">
        <f>+'Niv3_Pub '!Q10</f>
        <v>21770</v>
      </c>
      <c r="Q12" s="127">
        <f>+'Niv3_Pub '!R10</f>
        <v>10945</v>
      </c>
      <c r="R12" s="9" t="s">
        <v>92</v>
      </c>
      <c r="S12" s="52">
        <f>+'Niv3_Pub '!U10</f>
        <v>810</v>
      </c>
      <c r="T12" s="52">
        <f>+'Niv3_Pub '!V10</f>
        <v>451</v>
      </c>
      <c r="U12" s="52">
        <f>+'Niv3_Pub '!W10</f>
        <v>178</v>
      </c>
      <c r="V12" s="52">
        <f>+'Niv3_Pub '!X10</f>
        <v>96</v>
      </c>
      <c r="W12" s="52">
        <f>+'Niv3_Pub '!Y10</f>
        <v>146</v>
      </c>
      <c r="X12" s="52">
        <f>+'Niv3_Pub '!Z10</f>
        <v>42</v>
      </c>
      <c r="Y12" s="52">
        <f>+'Niv3_Pub '!AA10</f>
        <v>266</v>
      </c>
      <c r="Z12" s="52">
        <f>+'Niv3_Pub '!AB10</f>
        <v>99</v>
      </c>
      <c r="AA12" s="52">
        <f>+'Niv3_Pub '!AC10</f>
        <v>772</v>
      </c>
      <c r="AB12" s="52">
        <f>+'Niv3_Pub '!AD10</f>
        <v>424</v>
      </c>
      <c r="AC12" s="52">
        <f>+'Niv3_Pub '!AE10</f>
        <v>410</v>
      </c>
      <c r="AD12" s="52">
        <f>+'Niv3_Pub '!AF10</f>
        <v>110</v>
      </c>
      <c r="AE12" s="52">
        <f>+'Niv3_Pub '!AG10</f>
        <v>744</v>
      </c>
      <c r="AF12" s="52">
        <f>+'Niv3_Pub '!AH10</f>
        <v>328</v>
      </c>
      <c r="AG12" s="75">
        <f>+'Niv3_Pub '!AI10</f>
        <v>3326</v>
      </c>
      <c r="AH12" s="75">
        <f>+'Niv3_Pub '!AJ10</f>
        <v>1550</v>
      </c>
      <c r="AI12" s="9" t="s">
        <v>92</v>
      </c>
      <c r="AJ12" s="52">
        <f>+'Niv3_Pub '!AM10</f>
        <v>164</v>
      </c>
      <c r="AK12" s="52">
        <f>+'Niv3_Pub '!AN10</f>
        <v>64</v>
      </c>
      <c r="AL12" s="52">
        <f>+'Niv3_Pub '!AO10</f>
        <v>43</v>
      </c>
      <c r="AM12" s="52">
        <f>+'Niv3_Pub '!AP10</f>
        <v>65</v>
      </c>
      <c r="AN12" s="52">
        <f>+'Niv3_Pub '!AQ10</f>
        <v>74</v>
      </c>
      <c r="AO12" s="52">
        <f>+'Niv3_Pub '!AR10</f>
        <v>34</v>
      </c>
      <c r="AP12" s="52">
        <f>+'Niv3_Pub '!AS10</f>
        <v>66</v>
      </c>
      <c r="AQ12" s="52">
        <f>+'Niv3_Pub '!AT10</f>
        <v>510</v>
      </c>
      <c r="AR12" s="52">
        <f>+'Niv3_Pub '!AU10</f>
        <v>472</v>
      </c>
      <c r="AS12" s="52">
        <f>+'Niv3_Pub '!AV10</f>
        <v>25</v>
      </c>
      <c r="AT12" s="52">
        <f>+'Niv3_Pub '!AW10</f>
        <v>497</v>
      </c>
      <c r="AU12" s="52">
        <f>+'Niv3_Pub '!AX10</f>
        <v>1076</v>
      </c>
      <c r="AV12" s="52">
        <f>+'Niv3_Pub '!AY10</f>
        <v>41</v>
      </c>
      <c r="AW12" s="52">
        <f>+'Niv3_Pub '!AZ10</f>
        <v>7</v>
      </c>
      <c r="AX12" s="52">
        <f>+'Niv3_Pub '!BA10</f>
        <v>2</v>
      </c>
      <c r="AY12" s="52">
        <f>+'Niv3_Pub '!BB10</f>
        <v>1126</v>
      </c>
      <c r="AZ12" s="52">
        <f>+'Niv3_Pub '!BC10</f>
        <v>188</v>
      </c>
      <c r="BA12" s="52">
        <f>+'Niv3_Pub '!BD10</f>
        <v>33</v>
      </c>
      <c r="BB12" s="52">
        <f>+'Niv3_Pub '!BE10</f>
        <v>33</v>
      </c>
      <c r="BC12" s="52">
        <f>+'Niv3_Pub '!BF10</f>
        <v>0</v>
      </c>
    </row>
    <row r="13" spans="1:58" ht="21.75" customHeight="1">
      <c r="A13" s="9" t="s">
        <v>96</v>
      </c>
      <c r="B13" s="55">
        <f>+'Niv3_Pub '!C42</f>
        <v>2093</v>
      </c>
      <c r="C13" s="55">
        <f>+'Niv3_Pub '!D42</f>
        <v>921</v>
      </c>
      <c r="D13" s="55">
        <f>+'Niv3_Pub '!E42</f>
        <v>681</v>
      </c>
      <c r="E13" s="55">
        <f>+'Niv3_Pub '!F42</f>
        <v>383</v>
      </c>
      <c r="F13" s="55">
        <f>+'Niv3_Pub '!G42</f>
        <v>191</v>
      </c>
      <c r="G13" s="55">
        <f>+'Niv3_Pub '!H42</f>
        <v>55</v>
      </c>
      <c r="H13" s="55">
        <f>+'Niv3_Pub '!I42</f>
        <v>880</v>
      </c>
      <c r="I13" s="55">
        <f>+'Niv3_Pub '!J42</f>
        <v>316</v>
      </c>
      <c r="J13" s="55">
        <f>+'Niv3_Pub '!K42</f>
        <v>868</v>
      </c>
      <c r="K13" s="55">
        <f>+'Niv3_Pub '!L42</f>
        <v>447</v>
      </c>
      <c r="L13" s="55">
        <f>+'Niv3_Pub '!M42</f>
        <v>125</v>
      </c>
      <c r="M13" s="55">
        <f>+'Niv3_Pub '!N42</f>
        <v>30</v>
      </c>
      <c r="N13" s="55">
        <f>+'Niv3_Pub '!O42</f>
        <v>682</v>
      </c>
      <c r="O13" s="55">
        <f>+'Niv3_Pub '!P42</f>
        <v>241</v>
      </c>
      <c r="P13" s="75">
        <f>+'Niv3_Pub '!Q42</f>
        <v>5520</v>
      </c>
      <c r="Q13" s="127">
        <f>+'Niv3_Pub '!R42</f>
        <v>2393</v>
      </c>
      <c r="R13" s="9" t="s">
        <v>96</v>
      </c>
      <c r="S13" s="52">
        <f>+'Niv3_Pub '!U42</f>
        <v>170</v>
      </c>
      <c r="T13" s="52">
        <f>+'Niv3_Pub '!V42</f>
        <v>73</v>
      </c>
      <c r="U13" s="52">
        <f>+'Niv3_Pub '!W42</f>
        <v>37</v>
      </c>
      <c r="V13" s="52">
        <f>+'Niv3_Pub '!X42</f>
        <v>19</v>
      </c>
      <c r="W13" s="52">
        <f>+'Niv3_Pub '!Y42</f>
        <v>15</v>
      </c>
      <c r="X13" s="52">
        <f>+'Niv3_Pub '!Z42</f>
        <v>3</v>
      </c>
      <c r="Y13" s="52">
        <f>+'Niv3_Pub '!AA42</f>
        <v>64</v>
      </c>
      <c r="Z13" s="52">
        <f>+'Niv3_Pub '!AB42</f>
        <v>21</v>
      </c>
      <c r="AA13" s="52">
        <f>+'Niv3_Pub '!AC42</f>
        <v>226</v>
      </c>
      <c r="AB13" s="52">
        <f>+'Niv3_Pub '!AD42</f>
        <v>98</v>
      </c>
      <c r="AC13" s="52">
        <f>+'Niv3_Pub '!AE42</f>
        <v>24</v>
      </c>
      <c r="AD13" s="52">
        <f>+'Niv3_Pub '!AF42</f>
        <v>3</v>
      </c>
      <c r="AE13" s="52">
        <f>+'Niv3_Pub '!AG42</f>
        <v>188</v>
      </c>
      <c r="AF13" s="52">
        <f>+'Niv3_Pub '!AH42</f>
        <v>71</v>
      </c>
      <c r="AG13" s="75">
        <f>+'Niv3_Pub '!AI42</f>
        <v>724</v>
      </c>
      <c r="AH13" s="75">
        <f>+'Niv3_Pub '!AJ42</f>
        <v>288</v>
      </c>
      <c r="AI13" s="9" t="s">
        <v>96</v>
      </c>
      <c r="AJ13" s="52">
        <f>+'Niv3_Pub '!AM42</f>
        <v>42</v>
      </c>
      <c r="AK13" s="52">
        <f>+'Niv3_Pub '!AN42</f>
        <v>15</v>
      </c>
      <c r="AL13" s="52">
        <f>+'Niv3_Pub '!AO42</f>
        <v>8</v>
      </c>
      <c r="AM13" s="52">
        <f>+'Niv3_Pub '!AP42</f>
        <v>16</v>
      </c>
      <c r="AN13" s="52">
        <f>+'Niv3_Pub '!AQ42</f>
        <v>19</v>
      </c>
      <c r="AO13" s="52">
        <f>+'Niv3_Pub '!AR42</f>
        <v>9</v>
      </c>
      <c r="AP13" s="52">
        <f>+'Niv3_Pub '!AS42</f>
        <v>15</v>
      </c>
      <c r="AQ13" s="52">
        <f>+'Niv3_Pub '!AT42</f>
        <v>124</v>
      </c>
      <c r="AR13" s="52">
        <f>+'Niv3_Pub '!AU42</f>
        <v>103</v>
      </c>
      <c r="AS13" s="52">
        <f>+'Niv3_Pub '!AV42</f>
        <v>6</v>
      </c>
      <c r="AT13" s="52">
        <f>+'Niv3_Pub '!AW42</f>
        <v>109</v>
      </c>
      <c r="AU13" s="52">
        <f>+'Niv3_Pub '!AX42</f>
        <v>211</v>
      </c>
      <c r="AV13" s="52">
        <f>+'Niv3_Pub '!AY42</f>
        <v>21</v>
      </c>
      <c r="AW13" s="52">
        <f>+'Niv3_Pub '!AZ42</f>
        <v>4</v>
      </c>
      <c r="AX13" s="52">
        <f>+'Niv3_Pub '!BA42</f>
        <v>4</v>
      </c>
      <c r="AY13" s="52">
        <f>+'Niv3_Pub '!BB42</f>
        <v>240</v>
      </c>
      <c r="AZ13" s="52">
        <f>+'Niv3_Pub '!BC42</f>
        <v>40</v>
      </c>
      <c r="BA13" s="52">
        <f>+'Niv3_Pub '!BD42</f>
        <v>8</v>
      </c>
      <c r="BB13" s="52">
        <f>+'Niv3_Pub '!BE42</f>
        <v>8</v>
      </c>
      <c r="BC13" s="52">
        <f>+'Niv3_Pub '!BF42</f>
        <v>0</v>
      </c>
    </row>
    <row r="14" spans="1:58" ht="21.75" customHeight="1">
      <c r="A14" s="9" t="s">
        <v>93</v>
      </c>
      <c r="B14" s="55">
        <f>+'Niv3_Pub '!C65</f>
        <v>4292</v>
      </c>
      <c r="C14" s="55">
        <f>+'Niv3_Pub '!D65</f>
        <v>1937</v>
      </c>
      <c r="D14" s="55">
        <f>+'Niv3_Pub '!E65</f>
        <v>1336</v>
      </c>
      <c r="E14" s="55">
        <f>+'Niv3_Pub '!F65</f>
        <v>724</v>
      </c>
      <c r="F14" s="55">
        <f>+'Niv3_Pub '!G65</f>
        <v>610</v>
      </c>
      <c r="G14" s="55">
        <f>+'Niv3_Pub '!H65</f>
        <v>194</v>
      </c>
      <c r="H14" s="55">
        <f>+'Niv3_Pub '!I65</f>
        <v>1228</v>
      </c>
      <c r="I14" s="55">
        <f>+'Niv3_Pub '!J65</f>
        <v>512</v>
      </c>
      <c r="J14" s="55">
        <f>+'Niv3_Pub '!K65</f>
        <v>1689</v>
      </c>
      <c r="K14" s="55">
        <f>+'Niv3_Pub '!L65</f>
        <v>879</v>
      </c>
      <c r="L14" s="55">
        <f>+'Niv3_Pub '!M65</f>
        <v>329</v>
      </c>
      <c r="M14" s="55">
        <f>+'Niv3_Pub '!N65</f>
        <v>75</v>
      </c>
      <c r="N14" s="55">
        <f>+'Niv3_Pub '!O65</f>
        <v>902</v>
      </c>
      <c r="O14" s="55">
        <f>+'Niv3_Pub '!P65</f>
        <v>335</v>
      </c>
      <c r="P14" s="75">
        <f>+'Niv3_Pub '!Q65</f>
        <v>10386</v>
      </c>
      <c r="Q14" s="127">
        <f>+'Niv3_Pub '!R65</f>
        <v>4656</v>
      </c>
      <c r="R14" s="9" t="s">
        <v>93</v>
      </c>
      <c r="S14" s="52">
        <f>+'Niv3_Pub '!U65</f>
        <v>808</v>
      </c>
      <c r="T14" s="52">
        <f>+'Niv3_Pub '!V65</f>
        <v>336</v>
      </c>
      <c r="U14" s="52">
        <f>+'Niv3_Pub '!W65</f>
        <v>187</v>
      </c>
      <c r="V14" s="52">
        <f>+'Niv3_Pub '!X65</f>
        <v>92</v>
      </c>
      <c r="W14" s="52">
        <f>+'Niv3_Pub '!Y65</f>
        <v>104</v>
      </c>
      <c r="X14" s="52">
        <f>+'Niv3_Pub '!Z65</f>
        <v>20</v>
      </c>
      <c r="Y14" s="52">
        <f>+'Niv3_Pub '!AA65</f>
        <v>264</v>
      </c>
      <c r="Z14" s="52">
        <f>+'Niv3_Pub '!AB65</f>
        <v>99</v>
      </c>
      <c r="AA14" s="52">
        <f>+'Niv3_Pub '!AC65</f>
        <v>424</v>
      </c>
      <c r="AB14" s="52">
        <f>+'Niv3_Pub '!AD65</f>
        <v>220</v>
      </c>
      <c r="AC14" s="52">
        <f>+'Niv3_Pub '!AE65</f>
        <v>79</v>
      </c>
      <c r="AD14" s="52">
        <f>+'Niv3_Pub '!AF65</f>
        <v>18</v>
      </c>
      <c r="AE14" s="52">
        <f>+'Niv3_Pub '!AG65</f>
        <v>292</v>
      </c>
      <c r="AF14" s="52">
        <f>+'Niv3_Pub '!AH65</f>
        <v>115</v>
      </c>
      <c r="AG14" s="75">
        <f>+'Niv3_Pub '!AI65</f>
        <v>2158</v>
      </c>
      <c r="AH14" s="75">
        <f>+'Niv3_Pub '!AJ65</f>
        <v>900</v>
      </c>
      <c r="AI14" s="9" t="s">
        <v>93</v>
      </c>
      <c r="AJ14" s="52">
        <f>+'Niv3_Pub '!AM65</f>
        <v>92</v>
      </c>
      <c r="AK14" s="52">
        <f>+'Niv3_Pub '!AN65</f>
        <v>35</v>
      </c>
      <c r="AL14" s="52">
        <f>+'Niv3_Pub '!AO65</f>
        <v>18</v>
      </c>
      <c r="AM14" s="52">
        <f>+'Niv3_Pub '!AP65</f>
        <v>33</v>
      </c>
      <c r="AN14" s="52">
        <f>+'Niv3_Pub '!AQ65</f>
        <v>38</v>
      </c>
      <c r="AO14" s="52">
        <f>+'Niv3_Pub '!AR65</f>
        <v>13</v>
      </c>
      <c r="AP14" s="52">
        <f>+'Niv3_Pub '!AS65</f>
        <v>29</v>
      </c>
      <c r="AQ14" s="52">
        <f>+'Niv3_Pub '!AT65</f>
        <v>258</v>
      </c>
      <c r="AR14" s="52">
        <f>+'Niv3_Pub '!AU65</f>
        <v>214</v>
      </c>
      <c r="AS14" s="52">
        <f>+'Niv3_Pub '!AV65</f>
        <v>36</v>
      </c>
      <c r="AT14" s="52">
        <f>+'Niv3_Pub '!AW65</f>
        <v>250</v>
      </c>
      <c r="AU14" s="52">
        <f>+'Niv3_Pub '!AX65</f>
        <v>435</v>
      </c>
      <c r="AV14" s="52">
        <f>+'Niv3_Pub '!AY65</f>
        <v>23</v>
      </c>
      <c r="AW14" s="52">
        <f>+'Niv3_Pub '!AZ65</f>
        <v>12</v>
      </c>
      <c r="AX14" s="52">
        <f>+'Niv3_Pub '!BA65</f>
        <v>11</v>
      </c>
      <c r="AY14" s="52">
        <f>+'Niv3_Pub '!BB65</f>
        <v>481</v>
      </c>
      <c r="AZ14" s="52">
        <f>+'Niv3_Pub '!BC65</f>
        <v>233</v>
      </c>
      <c r="BA14" s="52">
        <f>+'Niv3_Pub '!BD65</f>
        <v>25</v>
      </c>
      <c r="BB14" s="52">
        <f>+'Niv3_Pub '!BE65</f>
        <v>25</v>
      </c>
      <c r="BC14" s="52">
        <f>+'Niv3_Pub '!BF65</f>
        <v>0</v>
      </c>
      <c r="BE14" s="445"/>
    </row>
    <row r="15" spans="1:58" ht="21.75" customHeight="1">
      <c r="A15" s="9" t="s">
        <v>94</v>
      </c>
      <c r="B15" s="55">
        <f>+'Niv3_Pub '!C101</f>
        <v>2272</v>
      </c>
      <c r="C15" s="55">
        <f>+'Niv3_Pub '!D101</f>
        <v>884</v>
      </c>
      <c r="D15" s="55">
        <f>+'Niv3_Pub '!E101</f>
        <v>648</v>
      </c>
      <c r="E15" s="55">
        <f>+'Niv3_Pub '!F101</f>
        <v>357</v>
      </c>
      <c r="F15" s="55">
        <f>+'Niv3_Pub '!G101</f>
        <v>107</v>
      </c>
      <c r="G15" s="55">
        <f>+'Niv3_Pub '!H101</f>
        <v>13</v>
      </c>
      <c r="H15" s="55">
        <f>+'Niv3_Pub '!I101</f>
        <v>801</v>
      </c>
      <c r="I15" s="55">
        <f>+'Niv3_Pub '!J101</f>
        <v>292</v>
      </c>
      <c r="J15" s="55">
        <f>+'Niv3_Pub '!K101</f>
        <v>1012</v>
      </c>
      <c r="K15" s="55">
        <f>+'Niv3_Pub '!L101</f>
        <v>540</v>
      </c>
      <c r="L15" s="55">
        <f>+'Niv3_Pub '!M101</f>
        <v>69</v>
      </c>
      <c r="M15" s="55">
        <f>+'Niv3_Pub '!N101</f>
        <v>10</v>
      </c>
      <c r="N15" s="55">
        <f>+'Niv3_Pub '!O101</f>
        <v>606</v>
      </c>
      <c r="O15" s="55">
        <f>+'Niv3_Pub '!P101</f>
        <v>200</v>
      </c>
      <c r="P15" s="75">
        <f>+'Niv3_Pub '!Q101</f>
        <v>5515</v>
      </c>
      <c r="Q15" s="127">
        <f>+'Niv3_Pub '!R101</f>
        <v>2296</v>
      </c>
      <c r="R15" s="9" t="s">
        <v>94</v>
      </c>
      <c r="S15" s="52">
        <f>+'Niv3_Pub '!U101</f>
        <v>545</v>
      </c>
      <c r="T15" s="52">
        <f>+'Niv3_Pub '!V101</f>
        <v>252</v>
      </c>
      <c r="U15" s="52">
        <f>+'Niv3_Pub '!W101</f>
        <v>63</v>
      </c>
      <c r="V15" s="52">
        <f>+'Niv3_Pub '!X101</f>
        <v>24</v>
      </c>
      <c r="W15" s="52">
        <f>+'Niv3_Pub '!Y101</f>
        <v>7</v>
      </c>
      <c r="X15" s="52">
        <f>+'Niv3_Pub '!Z101</f>
        <v>0</v>
      </c>
      <c r="Y15" s="52">
        <f>+'Niv3_Pub '!AA101</f>
        <v>89</v>
      </c>
      <c r="Z15" s="52">
        <f>+'Niv3_Pub '!AB101</f>
        <v>23</v>
      </c>
      <c r="AA15" s="52">
        <f>+'Niv3_Pub '!AC101</f>
        <v>360</v>
      </c>
      <c r="AB15" s="52">
        <f>+'Niv3_Pub '!AD101</f>
        <v>194</v>
      </c>
      <c r="AC15" s="52">
        <f>+'Niv3_Pub '!AE101</f>
        <v>28</v>
      </c>
      <c r="AD15" s="52">
        <f>+'Niv3_Pub '!AF101</f>
        <v>4</v>
      </c>
      <c r="AE15" s="52">
        <f>+'Niv3_Pub '!AG101</f>
        <v>204</v>
      </c>
      <c r="AF15" s="52">
        <f>+'Niv3_Pub '!AH101</f>
        <v>67</v>
      </c>
      <c r="AG15" s="75">
        <f>+'Niv3_Pub '!AI101</f>
        <v>1296</v>
      </c>
      <c r="AH15" s="75">
        <f>+'Niv3_Pub '!AJ101</f>
        <v>564</v>
      </c>
      <c r="AI15" s="9" t="s">
        <v>94</v>
      </c>
      <c r="AJ15" s="52">
        <f>+'Niv3_Pub '!AM101</f>
        <v>52</v>
      </c>
      <c r="AK15" s="52">
        <f>+'Niv3_Pub '!AN101</f>
        <v>17</v>
      </c>
      <c r="AL15" s="52">
        <f>+'Niv3_Pub '!AO101</f>
        <v>5</v>
      </c>
      <c r="AM15" s="52">
        <f>+'Niv3_Pub '!AP101</f>
        <v>21</v>
      </c>
      <c r="AN15" s="52">
        <f>+'Niv3_Pub '!AQ101</f>
        <v>25</v>
      </c>
      <c r="AO15" s="52">
        <f>+'Niv3_Pub '!AR101</f>
        <v>4</v>
      </c>
      <c r="AP15" s="52">
        <f>+'Niv3_Pub '!AS101</f>
        <v>20</v>
      </c>
      <c r="AQ15" s="52">
        <f>+'Niv3_Pub '!AT101</f>
        <v>144</v>
      </c>
      <c r="AR15" s="52">
        <f>+'Niv3_Pub '!AU101</f>
        <v>121</v>
      </c>
      <c r="AS15" s="52">
        <f>+'Niv3_Pub '!AV101</f>
        <v>14</v>
      </c>
      <c r="AT15" s="52">
        <f>+'Niv3_Pub '!AW101</f>
        <v>135</v>
      </c>
      <c r="AU15" s="52">
        <f>+'Niv3_Pub '!AX101</f>
        <v>263</v>
      </c>
      <c r="AV15" s="52">
        <f>+'Niv3_Pub '!AY101</f>
        <v>16</v>
      </c>
      <c r="AW15" s="52">
        <f>+'Niv3_Pub '!AZ101</f>
        <v>7</v>
      </c>
      <c r="AX15" s="52">
        <f>+'Niv3_Pub '!BA101</f>
        <v>1</v>
      </c>
      <c r="AY15" s="52">
        <f>+'Niv3_Pub '!BB101</f>
        <v>287</v>
      </c>
      <c r="AZ15" s="52">
        <f>+'Niv3_Pub '!BC101</f>
        <v>35</v>
      </c>
      <c r="BA15" s="52">
        <f>+'Niv3_Pub '!BD101</f>
        <v>15</v>
      </c>
      <c r="BB15" s="52">
        <f>+'Niv3_Pub '!BE101</f>
        <v>15</v>
      </c>
      <c r="BC15" s="52">
        <f>+'Niv3_Pub '!BF101</f>
        <v>0</v>
      </c>
    </row>
    <row r="16" spans="1:58" ht="21.75" customHeight="1">
      <c r="A16" s="9" t="s">
        <v>111</v>
      </c>
      <c r="B16" s="55">
        <f>+'Niv3_Pub '!C134</f>
        <v>3001</v>
      </c>
      <c r="C16" s="55">
        <f>+'Niv3_Pub '!D134</f>
        <v>1348</v>
      </c>
      <c r="D16" s="55">
        <f>+'Niv3_Pub '!E134</f>
        <v>940</v>
      </c>
      <c r="E16" s="55">
        <f>+'Niv3_Pub '!F134</f>
        <v>523</v>
      </c>
      <c r="F16" s="55">
        <f>+'Niv3_Pub '!G134</f>
        <v>279</v>
      </c>
      <c r="G16" s="55">
        <f>+'Niv3_Pub '!H134</f>
        <v>58</v>
      </c>
      <c r="H16" s="55">
        <f>+'Niv3_Pub '!I134</f>
        <v>1157</v>
      </c>
      <c r="I16" s="55">
        <f>+'Niv3_Pub '!J134</f>
        <v>451</v>
      </c>
      <c r="J16" s="55">
        <f>+'Niv3_Pub '!K134</f>
        <v>1210</v>
      </c>
      <c r="K16" s="55">
        <f>+'Niv3_Pub '!L134</f>
        <v>712</v>
      </c>
      <c r="L16" s="55">
        <f>+'Niv3_Pub '!M134</f>
        <v>198</v>
      </c>
      <c r="M16" s="55">
        <f>+'Niv3_Pub '!N134</f>
        <v>39</v>
      </c>
      <c r="N16" s="55">
        <f>+'Niv3_Pub '!O134</f>
        <v>1035</v>
      </c>
      <c r="O16" s="55">
        <f>+'Niv3_Pub '!P134</f>
        <v>337</v>
      </c>
      <c r="P16" s="75">
        <f>+'Niv3_Pub '!Q134</f>
        <v>7820</v>
      </c>
      <c r="Q16" s="127">
        <f>+'Niv3_Pub '!R134</f>
        <v>3468</v>
      </c>
      <c r="R16" s="9" t="s">
        <v>111</v>
      </c>
      <c r="S16" s="52">
        <f>+'Niv3_Pub '!U134</f>
        <v>596</v>
      </c>
      <c r="T16" s="52">
        <f>+'Niv3_Pub '!V134</f>
        <v>282</v>
      </c>
      <c r="U16" s="52">
        <f>+'Niv3_Pub '!W134</f>
        <v>62</v>
      </c>
      <c r="V16" s="52">
        <f>+'Niv3_Pub '!X134</f>
        <v>29</v>
      </c>
      <c r="W16" s="52">
        <f>+'Niv3_Pub '!Y134</f>
        <v>19</v>
      </c>
      <c r="X16" s="52">
        <f>+'Niv3_Pub '!Z134</f>
        <v>3</v>
      </c>
      <c r="Y16" s="52">
        <f>+'Niv3_Pub '!AA134</f>
        <v>162</v>
      </c>
      <c r="Z16" s="52">
        <f>+'Niv3_Pub '!AB134</f>
        <v>63</v>
      </c>
      <c r="AA16" s="52">
        <f>+'Niv3_Pub '!AC134</f>
        <v>310</v>
      </c>
      <c r="AB16" s="52">
        <f>+'Niv3_Pub '!AD134</f>
        <v>185</v>
      </c>
      <c r="AC16" s="52">
        <f>+'Niv3_Pub '!AE134</f>
        <v>62</v>
      </c>
      <c r="AD16" s="52">
        <f>+'Niv3_Pub '!AF134</f>
        <v>8</v>
      </c>
      <c r="AE16" s="52">
        <f>+'Niv3_Pub '!AG134</f>
        <v>332</v>
      </c>
      <c r="AF16" s="52">
        <f>+'Niv3_Pub '!AH134</f>
        <v>99</v>
      </c>
      <c r="AG16" s="75">
        <f>+'Niv3_Pub '!AI134</f>
        <v>1543</v>
      </c>
      <c r="AH16" s="75">
        <f>+'Niv3_Pub '!AJ134</f>
        <v>669</v>
      </c>
      <c r="AI16" s="9" t="s">
        <v>111</v>
      </c>
      <c r="AJ16" s="52">
        <f>+'Niv3_Pub '!AM134</f>
        <v>67</v>
      </c>
      <c r="AK16" s="52">
        <f>+'Niv3_Pub '!AN134</f>
        <v>22</v>
      </c>
      <c r="AL16" s="52">
        <f>+'Niv3_Pub '!AO134</f>
        <v>10</v>
      </c>
      <c r="AM16" s="52">
        <f>+'Niv3_Pub '!AP134</f>
        <v>28</v>
      </c>
      <c r="AN16" s="52">
        <f>+'Niv3_Pub '!AQ134</f>
        <v>26</v>
      </c>
      <c r="AO16" s="52">
        <f>+'Niv3_Pub '!AR134</f>
        <v>9</v>
      </c>
      <c r="AP16" s="52">
        <f>+'Niv3_Pub '!AS134</f>
        <v>26</v>
      </c>
      <c r="AQ16" s="52">
        <f>+'Niv3_Pub '!AT134</f>
        <v>188</v>
      </c>
      <c r="AR16" s="52">
        <f>+'Niv3_Pub '!AU134</f>
        <v>179</v>
      </c>
      <c r="AS16" s="52">
        <f>+'Niv3_Pub '!AV134</f>
        <v>6</v>
      </c>
      <c r="AT16" s="52">
        <f>+'Niv3_Pub '!AW134</f>
        <v>185</v>
      </c>
      <c r="AU16" s="52">
        <f>+'Niv3_Pub '!AX134</f>
        <v>334</v>
      </c>
      <c r="AV16" s="52">
        <f>+'Niv3_Pub '!AY134</f>
        <v>17</v>
      </c>
      <c r="AW16" s="52">
        <f>+'Niv3_Pub '!AZ134</f>
        <v>15</v>
      </c>
      <c r="AX16" s="52">
        <f>+'Niv3_Pub '!BA134</f>
        <v>5</v>
      </c>
      <c r="AY16" s="52">
        <f>+'Niv3_Pub '!BB134</f>
        <v>371</v>
      </c>
      <c r="AZ16" s="52">
        <f>+'Niv3_Pub '!BC134</f>
        <v>58</v>
      </c>
      <c r="BA16" s="52">
        <f>+'Niv3_Pub '!BD134</f>
        <v>16</v>
      </c>
      <c r="BB16" s="52">
        <f>+'Niv3_Pub '!BE134</f>
        <v>16</v>
      </c>
      <c r="BC16" s="52">
        <f>+'Niv3_Pub '!BF134</f>
        <v>0</v>
      </c>
    </row>
    <row r="17" spans="1:55" ht="21.75" customHeight="1">
      <c r="A17" s="35" t="s">
        <v>95</v>
      </c>
      <c r="B17" s="56">
        <f>+'Niv3_Pub '!C165</f>
        <v>1953</v>
      </c>
      <c r="C17" s="56">
        <f>+'Niv3_Pub '!D165</f>
        <v>772</v>
      </c>
      <c r="D17" s="56">
        <f>+'Niv3_Pub '!E165</f>
        <v>810</v>
      </c>
      <c r="E17" s="56">
        <f>+'Niv3_Pub '!F165</f>
        <v>356</v>
      </c>
      <c r="F17" s="56">
        <f>+'Niv3_Pub '!G165</f>
        <v>88</v>
      </c>
      <c r="G17" s="56">
        <f>+'Niv3_Pub '!H165</f>
        <v>17</v>
      </c>
      <c r="H17" s="56">
        <f>+'Niv3_Pub '!I165</f>
        <v>793</v>
      </c>
      <c r="I17" s="56">
        <f>+'Niv3_Pub '!J165</f>
        <v>291</v>
      </c>
      <c r="J17" s="56">
        <f>+'Niv3_Pub '!K165</f>
        <v>1098</v>
      </c>
      <c r="K17" s="56">
        <f>+'Niv3_Pub '!L165</f>
        <v>511</v>
      </c>
      <c r="L17" s="56">
        <f>+'Niv3_Pub '!M165</f>
        <v>39</v>
      </c>
      <c r="M17" s="56">
        <f>+'Niv3_Pub '!N165</f>
        <v>8</v>
      </c>
      <c r="N17" s="56">
        <f>+'Niv3_Pub '!O165</f>
        <v>483</v>
      </c>
      <c r="O17" s="56">
        <f>+'Niv3_Pub '!P165</f>
        <v>136</v>
      </c>
      <c r="P17" s="153">
        <f>+'Niv3_Pub '!Q165</f>
        <v>5264</v>
      </c>
      <c r="Q17" s="128">
        <f>+'Niv3_Pub '!R165</f>
        <v>2091</v>
      </c>
      <c r="R17" s="35" t="s">
        <v>95</v>
      </c>
      <c r="S17" s="53">
        <f>+'Niv3_Pub '!U165</f>
        <v>309</v>
      </c>
      <c r="T17" s="53">
        <f>+'Niv3_Pub '!V165</f>
        <v>130</v>
      </c>
      <c r="U17" s="53">
        <f>+'Niv3_Pub '!W165</f>
        <v>40</v>
      </c>
      <c r="V17" s="53">
        <f>+'Niv3_Pub '!X165</f>
        <v>23</v>
      </c>
      <c r="W17" s="53">
        <f>+'Niv3_Pub '!Y165</f>
        <v>13</v>
      </c>
      <c r="X17" s="53">
        <f>+'Niv3_Pub '!Z165</f>
        <v>2</v>
      </c>
      <c r="Y17" s="53">
        <f>+'Niv3_Pub '!AA165</f>
        <v>59</v>
      </c>
      <c r="Z17" s="53">
        <f>+'Niv3_Pub '!AB165</f>
        <v>22</v>
      </c>
      <c r="AA17" s="53">
        <f>+'Niv3_Pub '!AC165</f>
        <v>372</v>
      </c>
      <c r="AB17" s="53">
        <f>+'Niv3_Pub '!AD165</f>
        <v>160</v>
      </c>
      <c r="AC17" s="53">
        <f>+'Niv3_Pub '!AE165</f>
        <v>16</v>
      </c>
      <c r="AD17" s="53">
        <f>+'Niv3_Pub '!AF165</f>
        <v>5</v>
      </c>
      <c r="AE17" s="53">
        <f>+'Niv3_Pub '!AG165</f>
        <v>176</v>
      </c>
      <c r="AF17" s="53">
        <f>+'Niv3_Pub '!AH165</f>
        <v>45</v>
      </c>
      <c r="AG17" s="153">
        <f>+'Niv3_Pub '!AI165</f>
        <v>985</v>
      </c>
      <c r="AH17" s="153">
        <f>+'Niv3_Pub '!AJ165</f>
        <v>387</v>
      </c>
      <c r="AI17" s="35" t="s">
        <v>95</v>
      </c>
      <c r="AJ17" s="53">
        <f>+'Niv3_Pub '!AM165</f>
        <v>45</v>
      </c>
      <c r="AK17" s="53">
        <f>+'Niv3_Pub '!AN165</f>
        <v>19</v>
      </c>
      <c r="AL17" s="53">
        <f>+'Niv3_Pub '!AO165</f>
        <v>4</v>
      </c>
      <c r="AM17" s="53">
        <f>+'Niv3_Pub '!AP165</f>
        <v>22</v>
      </c>
      <c r="AN17" s="53">
        <f>+'Niv3_Pub '!AQ165</f>
        <v>27</v>
      </c>
      <c r="AO17" s="53">
        <f>+'Niv3_Pub '!AR165</f>
        <v>4</v>
      </c>
      <c r="AP17" s="53">
        <f>+'Niv3_Pub '!AS165</f>
        <v>19</v>
      </c>
      <c r="AQ17" s="53">
        <f>+'Niv3_Pub '!AT165</f>
        <v>140</v>
      </c>
      <c r="AR17" s="53">
        <f>+'Niv3_Pub '!AU165</f>
        <v>127</v>
      </c>
      <c r="AS17" s="53">
        <f>+'Niv3_Pub '!AV165</f>
        <v>9</v>
      </c>
      <c r="AT17" s="53">
        <f>+'Niv3_Pub '!AW165</f>
        <v>136</v>
      </c>
      <c r="AU17" s="53">
        <f>+'Niv3_Pub '!AX165</f>
        <v>291</v>
      </c>
      <c r="AV17" s="53">
        <f>+'Niv3_Pub '!AY165</f>
        <v>9</v>
      </c>
      <c r="AW17" s="53">
        <f>+'Niv3_Pub '!AZ165</f>
        <v>4</v>
      </c>
      <c r="AX17" s="53">
        <f>+'Niv3_Pub '!BA165</f>
        <v>5</v>
      </c>
      <c r="AY17" s="53">
        <f>+'Niv3_Pub '!BB165</f>
        <v>309</v>
      </c>
      <c r="AZ17" s="53">
        <f>+'Niv3_Pub '!BC165</f>
        <v>147</v>
      </c>
      <c r="BA17" s="53">
        <f>+'Niv3_Pub '!BD165</f>
        <v>21</v>
      </c>
      <c r="BB17" s="53">
        <f>+'Niv3_Pub '!BE165</f>
        <v>21</v>
      </c>
      <c r="BC17" s="53">
        <f>+'Niv3_Pub '!BF165</f>
        <v>0</v>
      </c>
    </row>
    <row r="18" spans="1:55" ht="21.75" customHeight="1">
      <c r="A18" s="36"/>
      <c r="B18" s="107"/>
      <c r="C18" s="107"/>
      <c r="D18" s="140">
        <f>+D10+F10+H10</f>
        <v>17717</v>
      </c>
      <c r="E18" s="140">
        <f>+E10+G10+I10</f>
        <v>8197</v>
      </c>
      <c r="F18" s="140"/>
      <c r="G18" s="140"/>
      <c r="H18" s="140"/>
      <c r="I18" s="140"/>
      <c r="J18" s="140">
        <f>+J10+L10+N10</f>
        <v>17529</v>
      </c>
      <c r="K18" s="140">
        <f>+K10+M10+O10</f>
        <v>8063</v>
      </c>
      <c r="L18" s="107"/>
      <c r="M18" s="107"/>
      <c r="N18" s="107"/>
      <c r="O18" s="107"/>
      <c r="P18" s="107"/>
      <c r="Q18" s="107"/>
      <c r="R18" s="36"/>
      <c r="S18" s="107"/>
      <c r="T18" s="107"/>
      <c r="U18" s="140">
        <f>+U10+W10+Y10</f>
        <v>1775</v>
      </c>
      <c r="V18" s="140">
        <f>+V10+X10+Z10</f>
        <v>680</v>
      </c>
      <c r="W18" s="140"/>
      <c r="X18" s="140"/>
      <c r="Y18" s="140"/>
      <c r="Z18" s="140"/>
      <c r="AA18" s="140">
        <f>+AA10+AC10+AE10</f>
        <v>5019</v>
      </c>
      <c r="AB18" s="140">
        <f>+AB10+AD10+AF10</f>
        <v>2154</v>
      </c>
      <c r="AC18" s="107"/>
      <c r="AD18" s="107"/>
      <c r="AE18" s="107"/>
      <c r="AF18" s="107"/>
      <c r="AG18" s="107"/>
      <c r="AH18" s="107"/>
      <c r="AI18" s="36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36"/>
    </row>
    <row r="19" spans="1:55" ht="19.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  <c r="Q19" s="37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/>
      <c r="AH19" s="37"/>
      <c r="AI19" s="36"/>
      <c r="AJ19" s="36"/>
      <c r="AK19" s="36"/>
      <c r="AL19" s="36"/>
      <c r="AM19" s="36"/>
      <c r="AN19" s="36"/>
      <c r="AO19" s="36"/>
      <c r="AP19" s="36"/>
      <c r="AQ19" s="37"/>
      <c r="AR19" s="36"/>
      <c r="AS19" s="36"/>
      <c r="AT19" s="36"/>
      <c r="AU19" s="36"/>
      <c r="AV19" s="36"/>
      <c r="AW19" s="36"/>
      <c r="AX19" s="36"/>
      <c r="AY19" s="36"/>
      <c r="AZ19" s="36"/>
    </row>
    <row r="20" spans="1:55" ht="17.25" customHeight="1">
      <c r="A20" s="21" t="s">
        <v>409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 t="s">
        <v>410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 t="s">
        <v>368</v>
      </c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</row>
    <row r="21" spans="1:55" ht="15" customHeight="1">
      <c r="A21" s="21" t="s">
        <v>266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 t="s">
        <v>266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 t="s">
        <v>406</v>
      </c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</row>
    <row r="22" spans="1:55" ht="15" customHeight="1">
      <c r="A22" s="21" t="s">
        <v>280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 t="s">
        <v>280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 t="s">
        <v>280</v>
      </c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</row>
    <row r="23" spans="1:55" ht="1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</row>
    <row r="24" spans="1:55" ht="18" customHeight="1">
      <c r="A24" s="20" t="s">
        <v>91</v>
      </c>
      <c r="N24" s="21" t="s">
        <v>72</v>
      </c>
      <c r="O24" s="21"/>
      <c r="R24" s="20" t="s">
        <v>91</v>
      </c>
      <c r="AE24" s="21" t="s">
        <v>72</v>
      </c>
      <c r="AF24" s="21"/>
      <c r="AI24" s="20" t="s">
        <v>91</v>
      </c>
      <c r="AY24" s="21" t="s">
        <v>72</v>
      </c>
      <c r="AZ24" s="21"/>
    </row>
    <row r="25" spans="1:55" ht="18" customHeight="1">
      <c r="N25" s="21"/>
      <c r="O25" s="21"/>
      <c r="AE25" s="21"/>
      <c r="AF25" s="21"/>
      <c r="AY25" s="21"/>
      <c r="AZ25" s="21"/>
    </row>
    <row r="26" spans="1:55" s="332" customFormat="1" ht="21" customHeight="1">
      <c r="A26" s="325"/>
      <c r="B26" s="326" t="s">
        <v>97</v>
      </c>
      <c r="C26" s="327"/>
      <c r="D26" s="326" t="s">
        <v>98</v>
      </c>
      <c r="E26" s="327"/>
      <c r="F26" s="326" t="s">
        <v>99</v>
      </c>
      <c r="G26" s="327"/>
      <c r="H26" s="326" t="s">
        <v>100</v>
      </c>
      <c r="I26" s="327"/>
      <c r="J26" s="326" t="s">
        <v>101</v>
      </c>
      <c r="K26" s="327"/>
      <c r="L26" s="326" t="s">
        <v>102</v>
      </c>
      <c r="M26" s="327"/>
      <c r="N26" s="326" t="s">
        <v>103</v>
      </c>
      <c r="O26" s="327"/>
      <c r="P26" s="326" t="s">
        <v>73</v>
      </c>
      <c r="Q26" s="327"/>
      <c r="R26" s="325"/>
      <c r="S26" s="326" t="s">
        <v>97</v>
      </c>
      <c r="T26" s="327"/>
      <c r="U26" s="326" t="s">
        <v>98</v>
      </c>
      <c r="V26" s="327"/>
      <c r="W26" s="326" t="s">
        <v>99</v>
      </c>
      <c r="X26" s="327"/>
      <c r="Y26" s="326" t="s">
        <v>100</v>
      </c>
      <c r="Z26" s="327"/>
      <c r="AA26" s="326" t="s">
        <v>101</v>
      </c>
      <c r="AB26" s="327"/>
      <c r="AC26" s="326" t="s">
        <v>102</v>
      </c>
      <c r="AD26" s="327"/>
      <c r="AE26" s="326" t="s">
        <v>103</v>
      </c>
      <c r="AF26" s="327"/>
      <c r="AG26" s="326" t="s">
        <v>73</v>
      </c>
      <c r="AH26" s="327"/>
      <c r="AI26" s="325"/>
      <c r="AJ26" s="575" t="s">
        <v>104</v>
      </c>
      <c r="AK26" s="580"/>
      <c r="AL26" s="580"/>
      <c r="AM26" s="580"/>
      <c r="AN26" s="580"/>
      <c r="AO26" s="580"/>
      <c r="AP26" s="580"/>
      <c r="AQ26" s="581"/>
      <c r="AR26" s="330" t="s">
        <v>47</v>
      </c>
      <c r="AS26" s="321"/>
      <c r="AT26" s="534"/>
      <c r="AU26" s="535" t="s">
        <v>442</v>
      </c>
      <c r="AV26" s="243"/>
      <c r="AW26" s="303" t="s">
        <v>176</v>
      </c>
      <c r="AX26" s="303"/>
      <c r="AY26" s="317"/>
    </row>
    <row r="27" spans="1:55" s="332" customFormat="1" ht="24.75" customHeight="1">
      <c r="A27" s="333" t="s">
        <v>273</v>
      </c>
      <c r="B27" s="334" t="s">
        <v>257</v>
      </c>
      <c r="C27" s="334" t="s">
        <v>79</v>
      </c>
      <c r="D27" s="334" t="s">
        <v>257</v>
      </c>
      <c r="E27" s="334" t="s">
        <v>79</v>
      </c>
      <c r="F27" s="334" t="s">
        <v>257</v>
      </c>
      <c r="G27" s="334" t="s">
        <v>79</v>
      </c>
      <c r="H27" s="334" t="s">
        <v>257</v>
      </c>
      <c r="I27" s="334" t="s">
        <v>79</v>
      </c>
      <c r="J27" s="334" t="s">
        <v>257</v>
      </c>
      <c r="K27" s="334" t="s">
        <v>79</v>
      </c>
      <c r="L27" s="335" t="s">
        <v>257</v>
      </c>
      <c r="M27" s="335" t="s">
        <v>79</v>
      </c>
      <c r="N27" s="335" t="s">
        <v>257</v>
      </c>
      <c r="O27" s="334" t="s">
        <v>79</v>
      </c>
      <c r="P27" s="334" t="s">
        <v>257</v>
      </c>
      <c r="Q27" s="334" t="s">
        <v>79</v>
      </c>
      <c r="R27" s="333" t="s">
        <v>273</v>
      </c>
      <c r="S27" s="334" t="s">
        <v>257</v>
      </c>
      <c r="T27" s="334" t="s">
        <v>79</v>
      </c>
      <c r="U27" s="334" t="s">
        <v>257</v>
      </c>
      <c r="V27" s="334" t="s">
        <v>79</v>
      </c>
      <c r="W27" s="334" t="s">
        <v>257</v>
      </c>
      <c r="X27" s="334" t="s">
        <v>79</v>
      </c>
      <c r="Y27" s="334" t="s">
        <v>257</v>
      </c>
      <c r="Z27" s="334" t="s">
        <v>79</v>
      </c>
      <c r="AA27" s="334" t="s">
        <v>257</v>
      </c>
      <c r="AB27" s="334" t="s">
        <v>79</v>
      </c>
      <c r="AC27" s="335" t="s">
        <v>257</v>
      </c>
      <c r="AD27" s="335" t="s">
        <v>79</v>
      </c>
      <c r="AE27" s="335" t="s">
        <v>257</v>
      </c>
      <c r="AF27" s="334" t="s">
        <v>79</v>
      </c>
      <c r="AG27" s="334" t="s">
        <v>257</v>
      </c>
      <c r="AH27" s="334" t="s">
        <v>79</v>
      </c>
      <c r="AI27" s="337" t="s">
        <v>273</v>
      </c>
      <c r="AJ27" s="194" t="s">
        <v>97</v>
      </c>
      <c r="AK27" s="194" t="s">
        <v>105</v>
      </c>
      <c r="AL27" s="194" t="s">
        <v>106</v>
      </c>
      <c r="AM27" s="194" t="s">
        <v>107</v>
      </c>
      <c r="AN27" s="194" t="s">
        <v>108</v>
      </c>
      <c r="AO27" s="194" t="s">
        <v>109</v>
      </c>
      <c r="AP27" s="194" t="s">
        <v>110</v>
      </c>
      <c r="AQ27" s="193" t="s">
        <v>80</v>
      </c>
      <c r="AR27" s="341" t="s">
        <v>183</v>
      </c>
      <c r="AS27" s="271" t="s">
        <v>184</v>
      </c>
      <c r="AT27" s="342" t="s">
        <v>182</v>
      </c>
      <c r="AU27" s="532" t="s">
        <v>443</v>
      </c>
      <c r="AV27" s="273" t="s">
        <v>58</v>
      </c>
      <c r="AW27" s="274" t="s">
        <v>65</v>
      </c>
      <c r="AX27" s="275" t="s">
        <v>63</v>
      </c>
      <c r="AY27" s="274" t="s">
        <v>66</v>
      </c>
    </row>
    <row r="28" spans="1:55">
      <c r="A28" s="9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9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173"/>
      <c r="AG28" s="64"/>
      <c r="AH28" s="64"/>
      <c r="AI28" s="6"/>
      <c r="AJ28" s="105"/>
      <c r="AK28" s="105"/>
      <c r="AL28" s="105"/>
      <c r="AM28" s="105"/>
      <c r="AN28" s="105"/>
      <c r="AO28" s="105"/>
      <c r="AP28" s="105"/>
      <c r="AQ28" s="105"/>
      <c r="AR28" s="80"/>
      <c r="AS28" s="81"/>
      <c r="AT28" s="177"/>
      <c r="AU28" s="67"/>
      <c r="AV28" s="80"/>
      <c r="AW28" s="6"/>
      <c r="AX28" s="144"/>
      <c r="AY28" s="144"/>
    </row>
    <row r="29" spans="1:55" ht="18" customHeight="1">
      <c r="A29" s="8" t="s">
        <v>81</v>
      </c>
      <c r="B29" s="8">
        <f t="shared" ref="B29:O29" si="3">SUM(B31:B36)</f>
        <v>22813</v>
      </c>
      <c r="C29" s="8">
        <f t="shared" si="3"/>
        <v>12126</v>
      </c>
      <c r="D29" s="8">
        <f t="shared" si="3"/>
        <v>9252</v>
      </c>
      <c r="E29" s="8">
        <f t="shared" si="3"/>
        <v>5462</v>
      </c>
      <c r="F29" s="8">
        <f t="shared" si="3"/>
        <v>3326</v>
      </c>
      <c r="G29" s="8">
        <f t="shared" si="3"/>
        <v>1511</v>
      </c>
      <c r="H29" s="8">
        <f t="shared" si="3"/>
        <v>5564</v>
      </c>
      <c r="I29" s="8">
        <f t="shared" si="3"/>
        <v>2657</v>
      </c>
      <c r="J29" s="8">
        <f t="shared" si="3"/>
        <v>13716</v>
      </c>
      <c r="K29" s="8">
        <f t="shared" si="3"/>
        <v>7774</v>
      </c>
      <c r="L29" s="8">
        <f t="shared" si="3"/>
        <v>1801</v>
      </c>
      <c r="M29" s="8">
        <f t="shared" si="3"/>
        <v>704</v>
      </c>
      <c r="N29" s="8">
        <f t="shared" si="3"/>
        <v>4047</v>
      </c>
      <c r="O29" s="8">
        <f t="shared" si="3"/>
        <v>1687</v>
      </c>
      <c r="P29" s="8">
        <f>SUM(P31:P36)</f>
        <v>60519</v>
      </c>
      <c r="Q29" s="8">
        <f>SUM(Q31:Q36)</f>
        <v>31921</v>
      </c>
      <c r="R29" s="8" t="s">
        <v>81</v>
      </c>
      <c r="S29" s="8">
        <f t="shared" ref="S29:AE29" si="4">SUM(S31:S36)</f>
        <v>981</v>
      </c>
      <c r="T29" s="8">
        <f t="shared" si="4"/>
        <v>520</v>
      </c>
      <c r="U29" s="8">
        <f t="shared" si="4"/>
        <v>218</v>
      </c>
      <c r="V29" s="8">
        <f t="shared" si="4"/>
        <v>118</v>
      </c>
      <c r="W29" s="8">
        <f t="shared" si="4"/>
        <v>68</v>
      </c>
      <c r="X29" s="8">
        <f t="shared" si="4"/>
        <v>25</v>
      </c>
      <c r="Y29" s="8">
        <f t="shared" si="4"/>
        <v>182</v>
      </c>
      <c r="Z29" s="8">
        <f t="shared" si="4"/>
        <v>74</v>
      </c>
      <c r="AA29" s="8">
        <f t="shared" si="4"/>
        <v>2389</v>
      </c>
      <c r="AB29" s="8">
        <f t="shared" si="4"/>
        <v>1309</v>
      </c>
      <c r="AC29" s="8">
        <f t="shared" si="4"/>
        <v>286</v>
      </c>
      <c r="AD29" s="8">
        <f t="shared" si="4"/>
        <v>93</v>
      </c>
      <c r="AE29" s="8">
        <f t="shared" si="4"/>
        <v>844</v>
      </c>
      <c r="AF29" s="8">
        <f>SUM(AF31:AF36)</f>
        <v>343</v>
      </c>
      <c r="AG29" s="8">
        <f>SUM(AG31:AG36)</f>
        <v>4968</v>
      </c>
      <c r="AH29" s="8">
        <f>SUM(AH31:AH36)</f>
        <v>2482</v>
      </c>
      <c r="AI29" s="8" t="s">
        <v>81</v>
      </c>
      <c r="AJ29" s="8">
        <f t="shared" ref="AJ29:AW29" si="5">SUM(AJ31:AJ36)</f>
        <v>514</v>
      </c>
      <c r="AK29" s="8">
        <f t="shared" si="5"/>
        <v>263</v>
      </c>
      <c r="AL29" s="8">
        <f t="shared" si="5"/>
        <v>100</v>
      </c>
      <c r="AM29" s="8">
        <f t="shared" si="5"/>
        <v>154</v>
      </c>
      <c r="AN29" s="8">
        <f t="shared" si="5"/>
        <v>372</v>
      </c>
      <c r="AO29" s="8">
        <f t="shared" si="5"/>
        <v>98</v>
      </c>
      <c r="AP29" s="8">
        <f t="shared" si="5"/>
        <v>186</v>
      </c>
      <c r="AQ29" s="8">
        <f>SUM(AQ31:AQ36)</f>
        <v>1687</v>
      </c>
      <c r="AR29" s="8">
        <f t="shared" si="5"/>
        <v>1587</v>
      </c>
      <c r="AS29" s="8">
        <f>SUM(AS31:AS36)</f>
        <v>105</v>
      </c>
      <c r="AT29" s="8">
        <f>SUM(AT31:AT36)</f>
        <v>1692</v>
      </c>
      <c r="AU29" s="8">
        <f t="shared" si="5"/>
        <v>3650</v>
      </c>
      <c r="AV29" s="8">
        <f t="shared" si="5"/>
        <v>368</v>
      </c>
      <c r="AW29" s="8">
        <f t="shared" si="5"/>
        <v>339</v>
      </c>
      <c r="AX29" s="8">
        <f>SUM(AX31:AX36)</f>
        <v>332</v>
      </c>
      <c r="AY29" s="8">
        <f>SUM(AY31:AY36)</f>
        <v>7</v>
      </c>
    </row>
    <row r="30" spans="1:55" ht="1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8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36"/>
      <c r="AK30" s="9"/>
      <c r="AL30" s="36"/>
      <c r="AM30" s="9"/>
      <c r="AN30" s="36"/>
      <c r="AO30" s="9"/>
      <c r="AP30" s="36"/>
      <c r="AQ30" s="9"/>
      <c r="AR30" s="39"/>
      <c r="AS30" s="36"/>
      <c r="AT30" s="9"/>
      <c r="AU30" s="36"/>
      <c r="AV30" s="9"/>
      <c r="AW30" s="182"/>
      <c r="AX30" s="182"/>
      <c r="AY30" s="182"/>
    </row>
    <row r="31" spans="1:55" ht="21.75" customHeight="1">
      <c r="A31" s="9" t="s">
        <v>92</v>
      </c>
      <c r="B31" s="52">
        <f>+'Niv3 pr'!C10</f>
        <v>13743</v>
      </c>
      <c r="C31" s="52">
        <f>+'Niv3 pr'!D10</f>
        <v>7456</v>
      </c>
      <c r="D31" s="52">
        <f>+'Niv3 pr'!E10</f>
        <v>5440</v>
      </c>
      <c r="E31" s="52">
        <f>+'Niv3 pr'!F10</f>
        <v>3274</v>
      </c>
      <c r="F31" s="52">
        <f>+'Niv3 pr'!G10</f>
        <v>2541</v>
      </c>
      <c r="G31" s="52">
        <f>+'Niv3 pr'!H10</f>
        <v>1163</v>
      </c>
      <c r="H31" s="52">
        <f>+'Niv3 pr'!I10</f>
        <v>2760</v>
      </c>
      <c r="I31" s="52">
        <f>+'Niv3 pr'!J10</f>
        <v>1372</v>
      </c>
      <c r="J31" s="52">
        <f>+'Niv3 pr'!K10</f>
        <v>8257</v>
      </c>
      <c r="K31" s="52">
        <f>+'Niv3 pr'!L10</f>
        <v>4695</v>
      </c>
      <c r="L31" s="52">
        <f>+'Niv3 pr'!M10</f>
        <v>1428</v>
      </c>
      <c r="M31" s="52">
        <f>+'Niv3 pr'!N10</f>
        <v>565</v>
      </c>
      <c r="N31" s="52">
        <f>+'Niv3 pr'!O10</f>
        <v>2350</v>
      </c>
      <c r="O31" s="52">
        <f>+'Niv3 pr'!P10</f>
        <v>1040</v>
      </c>
      <c r="P31" s="75">
        <f>+'Niv3 pr'!Q10</f>
        <v>36519</v>
      </c>
      <c r="Q31" s="75">
        <f>+'Niv3 pr'!R10</f>
        <v>19565</v>
      </c>
      <c r="R31" s="9" t="s">
        <v>92</v>
      </c>
      <c r="S31" s="52">
        <f>+'Niv3 pr'!U10</f>
        <v>478</v>
      </c>
      <c r="T31" s="52">
        <f>+'Niv3 pr'!V10</f>
        <v>250</v>
      </c>
      <c r="U31" s="52">
        <f>+'Niv3 pr'!W10</f>
        <v>97</v>
      </c>
      <c r="V31" s="52">
        <f>+'Niv3 pr'!X10</f>
        <v>52</v>
      </c>
      <c r="W31" s="52">
        <f>+'Niv3 pr'!Y10</f>
        <v>50</v>
      </c>
      <c r="X31" s="52">
        <f>+'Niv3 pr'!Z10</f>
        <v>17</v>
      </c>
      <c r="Y31" s="52">
        <f>+'Niv3 pr'!AA10</f>
        <v>77</v>
      </c>
      <c r="Z31" s="52">
        <f>+'Niv3 pr'!AB10</f>
        <v>29</v>
      </c>
      <c r="AA31" s="52">
        <f>+'Niv3 pr'!AC10</f>
        <v>1284</v>
      </c>
      <c r="AB31" s="52">
        <f>+'Niv3 pr'!AD10</f>
        <v>703</v>
      </c>
      <c r="AC31" s="52">
        <f>+'Niv3 pr'!AE10</f>
        <v>205</v>
      </c>
      <c r="AD31" s="52">
        <f>+'Niv3 pr'!AF10</f>
        <v>66</v>
      </c>
      <c r="AE31" s="52">
        <f>+'Niv3 pr'!AG10</f>
        <v>426</v>
      </c>
      <c r="AF31" s="52">
        <f>+'Niv3 pr'!AH10</f>
        <v>192</v>
      </c>
      <c r="AG31" s="8">
        <f>+'Niv3 pr'!AI10</f>
        <v>2617</v>
      </c>
      <c r="AH31" s="8">
        <f>+'Niv3 pr'!AJ10</f>
        <v>1309</v>
      </c>
      <c r="AI31" s="9" t="s">
        <v>92</v>
      </c>
      <c r="AJ31" s="52">
        <f>+'Niv3 pr'!AM10</f>
        <v>331</v>
      </c>
      <c r="AK31" s="52">
        <f>+'Niv3 pr'!AN10</f>
        <v>174</v>
      </c>
      <c r="AL31" s="52">
        <f>+'Niv3 pr'!AO10</f>
        <v>82</v>
      </c>
      <c r="AM31" s="52">
        <f>+'Niv3 pr'!AP10</f>
        <v>83</v>
      </c>
      <c r="AN31" s="52">
        <f>+'Niv3 pr'!AQ10</f>
        <v>252</v>
      </c>
      <c r="AO31" s="52">
        <f>+'Niv3 pr'!AR10</f>
        <v>83</v>
      </c>
      <c r="AP31" s="52">
        <f>+'Niv3 pr'!AS10</f>
        <v>126</v>
      </c>
      <c r="AQ31" s="52">
        <f>+'Niv3 pr'!AT10</f>
        <v>1131</v>
      </c>
      <c r="AR31" s="52">
        <f>+'Niv3 pr'!AU10</f>
        <v>1007</v>
      </c>
      <c r="AS31" s="52">
        <f>+'Niv3 pr'!AV10</f>
        <v>81</v>
      </c>
      <c r="AT31" s="52">
        <f>+'Niv3 pr'!AW10</f>
        <v>1088</v>
      </c>
      <c r="AU31" s="52">
        <f>+'Niv3 pr'!AX10</f>
        <v>2393</v>
      </c>
      <c r="AV31" s="52">
        <f>+'Niv3 pr'!AY10</f>
        <v>252</v>
      </c>
      <c r="AW31" s="52">
        <f>+'Niv3 pr'!AZ10</f>
        <v>229</v>
      </c>
      <c r="AX31" s="52">
        <f>+'Niv3 pr'!BA10</f>
        <v>223</v>
      </c>
      <c r="AY31" s="52">
        <f>+'Niv3 pr'!BB10</f>
        <v>6</v>
      </c>
    </row>
    <row r="32" spans="1:55" ht="21.75" customHeight="1">
      <c r="A32" s="9" t="s">
        <v>96</v>
      </c>
      <c r="B32" s="52">
        <f>+'Niv3 pr'!C42</f>
        <v>1769</v>
      </c>
      <c r="C32" s="52">
        <f>+'Niv3 pr'!D42</f>
        <v>912</v>
      </c>
      <c r="D32" s="52">
        <f>+'Niv3 pr'!E42</f>
        <v>700</v>
      </c>
      <c r="E32" s="52">
        <f>+'Niv3 pr'!F42</f>
        <v>376</v>
      </c>
      <c r="F32" s="52">
        <f>+'Niv3 pr'!G42</f>
        <v>14</v>
      </c>
      <c r="G32" s="52">
        <f>+'Niv3 pr'!H42</f>
        <v>4</v>
      </c>
      <c r="H32" s="52">
        <f>+'Niv3 pr'!I42</f>
        <v>417</v>
      </c>
      <c r="I32" s="52">
        <f>+'Niv3 pr'!J42</f>
        <v>197</v>
      </c>
      <c r="J32" s="52">
        <f>+'Niv3 pr'!K42</f>
        <v>936</v>
      </c>
      <c r="K32" s="52">
        <f>+'Niv3 pr'!L42</f>
        <v>525</v>
      </c>
      <c r="L32" s="52">
        <f>+'Niv3 pr'!M42</f>
        <v>11</v>
      </c>
      <c r="M32" s="52">
        <f>+'Niv3 pr'!N42</f>
        <v>0</v>
      </c>
      <c r="N32" s="52">
        <f>+'Niv3 pr'!O42</f>
        <v>264</v>
      </c>
      <c r="O32" s="52">
        <f>+'Niv3 pr'!P42</f>
        <v>84</v>
      </c>
      <c r="P32" s="8">
        <f>+B32+D32+F32+H32+J32+L32+N32</f>
        <v>4111</v>
      </c>
      <c r="Q32" s="8">
        <f>+'Niv3 pr'!R42</f>
        <v>2098</v>
      </c>
      <c r="R32" s="9" t="s">
        <v>96</v>
      </c>
      <c r="S32" s="52">
        <f>+'Niv3 pr'!U42</f>
        <v>77</v>
      </c>
      <c r="T32" s="52">
        <f>+'Niv3 pr'!V42</f>
        <v>47</v>
      </c>
      <c r="U32" s="52">
        <f>+'Niv3 pr'!W42</f>
        <v>22</v>
      </c>
      <c r="V32" s="52">
        <f>+'Niv3 pr'!X42</f>
        <v>12</v>
      </c>
      <c r="W32" s="52">
        <f>+'Niv3 pr'!Y42</f>
        <v>0</v>
      </c>
      <c r="X32" s="52">
        <f>+'Niv3 pr'!Z42</f>
        <v>0</v>
      </c>
      <c r="Y32" s="52">
        <f>+'Niv3 pr'!AA42</f>
        <v>6</v>
      </c>
      <c r="Z32" s="52">
        <f>+'Niv3 pr'!AB42</f>
        <v>1</v>
      </c>
      <c r="AA32" s="52">
        <f>+'Niv3 pr'!AC42</f>
        <v>198</v>
      </c>
      <c r="AB32" s="52">
        <f>+'Niv3 pr'!AD42</f>
        <v>105</v>
      </c>
      <c r="AC32" s="52">
        <f>+'Niv3 pr'!AE42</f>
        <v>1</v>
      </c>
      <c r="AD32" s="52">
        <f>+'Niv3 pr'!AF42</f>
        <v>0</v>
      </c>
      <c r="AE32" s="52">
        <f>+'Niv3 pr'!AG42</f>
        <v>66</v>
      </c>
      <c r="AF32" s="52">
        <f>+'Niv3 pr'!AH42</f>
        <v>26</v>
      </c>
      <c r="AG32" s="8">
        <f>+'Niv3 pr'!AI42</f>
        <v>370</v>
      </c>
      <c r="AH32" s="8">
        <f>+'Niv3 pr'!AJ42</f>
        <v>191</v>
      </c>
      <c r="AI32" s="9" t="s">
        <v>96</v>
      </c>
      <c r="AJ32" s="52">
        <f>+'Niv3 pr'!AM42</f>
        <v>35</v>
      </c>
      <c r="AK32" s="52">
        <f>+'Niv3 pr'!AN42</f>
        <v>20</v>
      </c>
      <c r="AL32" s="52">
        <f>+'Niv3 pr'!AO42</f>
        <v>1</v>
      </c>
      <c r="AM32" s="52">
        <f>+'Niv3 pr'!AP42</f>
        <v>16</v>
      </c>
      <c r="AN32" s="52">
        <f>+'Niv3 pr'!AQ42</f>
        <v>24</v>
      </c>
      <c r="AO32" s="52">
        <f>+'Niv3 pr'!AR42</f>
        <v>1</v>
      </c>
      <c r="AP32" s="52">
        <f>+'Niv3 pr'!AS42</f>
        <v>14</v>
      </c>
      <c r="AQ32" s="52">
        <f>+'Niv3 pr'!AT42</f>
        <v>111</v>
      </c>
      <c r="AR32" s="52">
        <f>+'Niv3 pr'!AU42</f>
        <v>96</v>
      </c>
      <c r="AS32" s="52">
        <f>+'Niv3 pr'!AV42</f>
        <v>14</v>
      </c>
      <c r="AT32" s="52">
        <f>+'Niv3 pr'!AW42</f>
        <v>110</v>
      </c>
      <c r="AU32" s="52">
        <f>+'Niv3 pr'!AX42</f>
        <v>266</v>
      </c>
      <c r="AV32" s="52">
        <f>+'Niv3 pr'!AY42</f>
        <v>22</v>
      </c>
      <c r="AW32" s="52">
        <f>+'Niv3 pr'!AZ42</f>
        <v>25</v>
      </c>
      <c r="AX32" s="52">
        <f>+'Niv3 pr'!BA42</f>
        <v>25</v>
      </c>
      <c r="AY32" s="52">
        <f>+'Niv3 pr'!BB42</f>
        <v>0</v>
      </c>
    </row>
    <row r="33" spans="1:58" ht="21.75" customHeight="1">
      <c r="A33" s="9" t="s">
        <v>93</v>
      </c>
      <c r="B33" s="52">
        <f>+'Niv3 pr'!C63</f>
        <v>2649</v>
      </c>
      <c r="C33" s="52">
        <f>+'Niv3 pr'!D63</f>
        <v>1325</v>
      </c>
      <c r="D33" s="52">
        <f>+'Niv3 pr'!E63</f>
        <v>1064</v>
      </c>
      <c r="E33" s="52">
        <f>+'Niv3 pr'!F63</f>
        <v>597</v>
      </c>
      <c r="F33" s="52">
        <f>+'Niv3 pr'!G63</f>
        <v>428</v>
      </c>
      <c r="G33" s="52">
        <f>+'Niv3 pr'!H63</f>
        <v>208</v>
      </c>
      <c r="H33" s="52">
        <f>+'Niv3 pr'!I63</f>
        <v>570</v>
      </c>
      <c r="I33" s="52">
        <f>+'Niv3 pr'!J63</f>
        <v>276</v>
      </c>
      <c r="J33" s="52">
        <f>+'Niv3 pr'!K63</f>
        <v>1678</v>
      </c>
      <c r="K33" s="52">
        <f>+'Niv3 pr'!L63</f>
        <v>943</v>
      </c>
      <c r="L33" s="52">
        <f>+'Niv3 pr'!M63</f>
        <v>278</v>
      </c>
      <c r="M33" s="52">
        <f>+'Niv3 pr'!N63</f>
        <v>119</v>
      </c>
      <c r="N33" s="52">
        <f>+'Niv3 pr'!O63</f>
        <v>324</v>
      </c>
      <c r="O33" s="52">
        <f>+'Niv3 pr'!P63</f>
        <v>144</v>
      </c>
      <c r="P33" s="8">
        <f>+B33+D33+F33+H33+J33+L33+N33</f>
        <v>6991</v>
      </c>
      <c r="Q33" s="8">
        <f>+'Niv3 pr'!R63</f>
        <v>3612</v>
      </c>
      <c r="R33" s="9" t="s">
        <v>93</v>
      </c>
      <c r="S33" s="52">
        <f>+'Niv3 pr'!U63</f>
        <v>151</v>
      </c>
      <c r="T33" s="52">
        <f>+'Niv3 pr'!V63</f>
        <v>91</v>
      </c>
      <c r="U33" s="52">
        <f>+'Niv3 pr'!W63</f>
        <v>48</v>
      </c>
      <c r="V33" s="52">
        <f>+'Niv3 pr'!X63</f>
        <v>24</v>
      </c>
      <c r="W33" s="52">
        <f>+'Niv3 pr'!Y63</f>
        <v>14</v>
      </c>
      <c r="X33" s="52">
        <f>+'Niv3 pr'!Z63</f>
        <v>6</v>
      </c>
      <c r="Y33" s="52">
        <f>+'Niv3 pr'!AA63</f>
        <v>29</v>
      </c>
      <c r="Z33" s="52">
        <f>+'Niv3 pr'!AB63</f>
        <v>13</v>
      </c>
      <c r="AA33" s="52">
        <f>+'Niv3 pr'!AC63</f>
        <v>256</v>
      </c>
      <c r="AB33" s="52">
        <f>+'Niv3 pr'!AD63</f>
        <v>137</v>
      </c>
      <c r="AC33" s="52">
        <f>+'Niv3 pr'!AE63</f>
        <v>70</v>
      </c>
      <c r="AD33" s="52">
        <f>+'Niv3 pr'!AF63</f>
        <v>27</v>
      </c>
      <c r="AE33" s="52">
        <f>+'Niv3 pr'!AG63</f>
        <v>73</v>
      </c>
      <c r="AF33" s="52">
        <f>+'Niv3 pr'!AH63</f>
        <v>36</v>
      </c>
      <c r="AG33" s="8">
        <f>+'Niv3 pr'!AI63</f>
        <v>641</v>
      </c>
      <c r="AH33" s="8">
        <f>+'Niv3 pr'!AJ63</f>
        <v>334</v>
      </c>
      <c r="AI33" s="9" t="s">
        <v>93</v>
      </c>
      <c r="AJ33" s="52">
        <f>+'Niv3 pr'!AM63</f>
        <v>53</v>
      </c>
      <c r="AK33" s="52">
        <f>+'Niv3 pr'!AN63</f>
        <v>26</v>
      </c>
      <c r="AL33" s="52">
        <f>+'Niv3 pr'!AO63</f>
        <v>11</v>
      </c>
      <c r="AM33" s="52">
        <f>+'Niv3 pr'!AP63</f>
        <v>12</v>
      </c>
      <c r="AN33" s="52">
        <f>+'Niv3 pr'!AQ63</f>
        <v>34</v>
      </c>
      <c r="AO33" s="52">
        <f>+'Niv3 pr'!AR63</f>
        <v>8</v>
      </c>
      <c r="AP33" s="52">
        <f>+'Niv3 pr'!AS63</f>
        <v>12</v>
      </c>
      <c r="AQ33" s="52">
        <f>+'Niv3 pr'!AT63</f>
        <v>156</v>
      </c>
      <c r="AR33" s="52">
        <f>+'Niv3 pr'!AU63</f>
        <v>187</v>
      </c>
      <c r="AS33" s="52">
        <f>+'Niv3 pr'!AV63</f>
        <v>0</v>
      </c>
      <c r="AT33" s="52">
        <f>+'Niv3 pr'!AW63</f>
        <v>187</v>
      </c>
      <c r="AU33" s="52">
        <f>+'Niv3 pr'!AX63</f>
        <v>309</v>
      </c>
      <c r="AV33" s="52">
        <f>+'Niv3 pr'!AY63</f>
        <v>35</v>
      </c>
      <c r="AW33" s="52">
        <f>+'Niv3 pr'!AZ63</f>
        <v>27</v>
      </c>
      <c r="AX33" s="52">
        <f>+'Niv3 pr'!BA63</f>
        <v>27</v>
      </c>
      <c r="AY33" s="52">
        <f>+'Niv3 pr'!BB63</f>
        <v>0</v>
      </c>
    </row>
    <row r="34" spans="1:58" ht="21.75" customHeight="1">
      <c r="A34" s="9" t="s">
        <v>94</v>
      </c>
      <c r="B34" s="52">
        <f>+'Niv3 pr'!C100</f>
        <v>1494</v>
      </c>
      <c r="C34" s="52">
        <f>+'Niv3 pr'!D100</f>
        <v>741</v>
      </c>
      <c r="D34" s="52">
        <f>+'Niv3 pr'!E100</f>
        <v>571</v>
      </c>
      <c r="E34" s="52">
        <f>+'Niv3 pr'!F100</f>
        <v>356</v>
      </c>
      <c r="F34" s="52">
        <f>+'Niv3 pr'!G100</f>
        <v>39</v>
      </c>
      <c r="G34" s="52">
        <f>+'Niv3 pr'!H100</f>
        <v>19</v>
      </c>
      <c r="H34" s="52">
        <f>+'Niv3 pr'!I100</f>
        <v>526</v>
      </c>
      <c r="I34" s="52">
        <f>+'Niv3 pr'!J100</f>
        <v>240</v>
      </c>
      <c r="J34" s="52">
        <f>+'Niv3 pr'!K100</f>
        <v>759</v>
      </c>
      <c r="K34" s="52">
        <f>+'Niv3 pr'!L100</f>
        <v>416</v>
      </c>
      <c r="L34" s="52">
        <f>+'Niv3 pr'!M100</f>
        <v>22</v>
      </c>
      <c r="M34" s="52">
        <f>+'Niv3 pr'!N100</f>
        <v>6</v>
      </c>
      <c r="N34" s="52">
        <f>+'Niv3 pr'!O100</f>
        <v>333</v>
      </c>
      <c r="O34" s="52">
        <f>+'Niv3 pr'!P100</f>
        <v>120</v>
      </c>
      <c r="P34" s="8">
        <f>+B34+D34+F34+H34+J34+L34+N34</f>
        <v>3744</v>
      </c>
      <c r="Q34" s="8">
        <f>+'Niv3 pr'!R100</f>
        <v>1898</v>
      </c>
      <c r="R34" s="9" t="s">
        <v>94</v>
      </c>
      <c r="S34" s="52">
        <f>+'Niv3 pr'!U100</f>
        <v>92</v>
      </c>
      <c r="T34" s="52">
        <f>+'Niv3 pr'!V100</f>
        <v>40</v>
      </c>
      <c r="U34" s="52">
        <f>+'Niv3 pr'!W100</f>
        <v>21</v>
      </c>
      <c r="V34" s="52">
        <f>+'Niv3 pr'!X100</f>
        <v>11</v>
      </c>
      <c r="W34" s="52">
        <f>+'Niv3 pr'!Y100</f>
        <v>0</v>
      </c>
      <c r="X34" s="52">
        <f>+'Niv3 pr'!Z100</f>
        <v>0</v>
      </c>
      <c r="Y34" s="52">
        <f>+'Niv3 pr'!AA100</f>
        <v>37</v>
      </c>
      <c r="Z34" s="52">
        <f>+'Niv3 pr'!AB100</f>
        <v>18</v>
      </c>
      <c r="AA34" s="52">
        <f>+'Niv3 pr'!AC100</f>
        <v>185</v>
      </c>
      <c r="AB34" s="52">
        <f>+'Niv3 pr'!AD100</f>
        <v>106</v>
      </c>
      <c r="AC34" s="52">
        <f>+'Niv3 pr'!AE100</f>
        <v>1</v>
      </c>
      <c r="AD34" s="52">
        <f>+'Niv3 pr'!AF100</f>
        <v>0</v>
      </c>
      <c r="AE34" s="52">
        <f>+'Niv3 pr'!AG100</f>
        <v>67</v>
      </c>
      <c r="AF34" s="52">
        <f>+'Niv3 pr'!AH100</f>
        <v>22</v>
      </c>
      <c r="AG34" s="8">
        <f>+'Niv3 pr'!AI100</f>
        <v>403</v>
      </c>
      <c r="AH34" s="8">
        <f>+'Niv3 pr'!AJ100</f>
        <v>197</v>
      </c>
      <c r="AI34" s="9" t="s">
        <v>94</v>
      </c>
      <c r="AJ34" s="52">
        <f>+'Niv3 pr'!AM100</f>
        <v>32</v>
      </c>
      <c r="AK34" s="52">
        <f>+'Niv3 pr'!AN100</f>
        <v>12</v>
      </c>
      <c r="AL34" s="52">
        <f>+'Niv3 pr'!AO100</f>
        <v>1</v>
      </c>
      <c r="AM34" s="52">
        <f>+'Niv3 pr'!AP100</f>
        <v>14</v>
      </c>
      <c r="AN34" s="52">
        <f>+'Niv3 pr'!AQ100</f>
        <v>17</v>
      </c>
      <c r="AO34" s="52">
        <f>+'Niv3 pr'!AR100</f>
        <v>1</v>
      </c>
      <c r="AP34" s="52">
        <f>+'Niv3 pr'!AS100</f>
        <v>9</v>
      </c>
      <c r="AQ34" s="52">
        <f>+'Niv3 pr'!AT100</f>
        <v>86</v>
      </c>
      <c r="AR34" s="52">
        <f>+'Niv3 pr'!AU100</f>
        <v>80</v>
      </c>
      <c r="AS34" s="52">
        <f>+'Niv3 pr'!AV100</f>
        <v>5</v>
      </c>
      <c r="AT34" s="52">
        <f>+'Niv3 pr'!AW100</f>
        <v>85</v>
      </c>
      <c r="AU34" s="52">
        <f>+'Niv3 pr'!AX100</f>
        <v>202</v>
      </c>
      <c r="AV34" s="52">
        <f>+'Niv3 pr'!AY100</f>
        <v>15</v>
      </c>
      <c r="AW34" s="52">
        <f>+'Niv3 pr'!AZ100</f>
        <v>19</v>
      </c>
      <c r="AX34" s="52">
        <f>+'Niv3 pr'!BA100</f>
        <v>19</v>
      </c>
      <c r="AY34" s="52">
        <f>+'Niv3 pr'!BB100</f>
        <v>0</v>
      </c>
    </row>
    <row r="35" spans="1:58" ht="21.75" customHeight="1">
      <c r="A35" s="9" t="s">
        <v>111</v>
      </c>
      <c r="B35" s="52">
        <f>+'Niv3 pr'!C129</f>
        <v>1974</v>
      </c>
      <c r="C35" s="52">
        <f>+'Niv3 pr'!D129</f>
        <v>1048</v>
      </c>
      <c r="D35" s="52">
        <f>+'Niv3 pr'!E129</f>
        <v>1066</v>
      </c>
      <c r="E35" s="52">
        <f>+'Niv3 pr'!F129</f>
        <v>610</v>
      </c>
      <c r="F35" s="52">
        <f>+'Niv3 pr'!G129</f>
        <v>296</v>
      </c>
      <c r="G35" s="52">
        <f>+'Niv3 pr'!H129</f>
        <v>114</v>
      </c>
      <c r="H35" s="52">
        <f>+'Niv3 pr'!I129</f>
        <v>843</v>
      </c>
      <c r="I35" s="52">
        <f>+'Niv3 pr'!J129</f>
        <v>385</v>
      </c>
      <c r="J35" s="52">
        <f>+'Niv3 pr'!K129</f>
        <v>1532</v>
      </c>
      <c r="K35" s="52">
        <f>+'Niv3 pr'!L129</f>
        <v>851</v>
      </c>
      <c r="L35" s="52">
        <f>+'Niv3 pr'!M129</f>
        <v>41</v>
      </c>
      <c r="M35" s="52">
        <f>+'Niv3 pr'!N129</f>
        <v>12</v>
      </c>
      <c r="N35" s="52">
        <f>+'Niv3 pr'!O129</f>
        <v>565</v>
      </c>
      <c r="O35" s="52">
        <f>+'Niv3 pr'!P129</f>
        <v>209</v>
      </c>
      <c r="P35" s="8">
        <f>+B35+D35+F35+H35+J35+L35+N35</f>
        <v>6317</v>
      </c>
      <c r="Q35" s="8">
        <f>+'Niv3 pr'!R129</f>
        <v>3229</v>
      </c>
      <c r="R35" s="9" t="s">
        <v>111</v>
      </c>
      <c r="S35" s="52">
        <f>+'Niv3 pr'!U129</f>
        <v>97</v>
      </c>
      <c r="T35" s="52">
        <f>+'Niv3 pr'!V129</f>
        <v>45</v>
      </c>
      <c r="U35" s="52">
        <f>+'Niv3 pr'!W129</f>
        <v>15</v>
      </c>
      <c r="V35" s="52">
        <f>+'Niv3 pr'!X129</f>
        <v>9</v>
      </c>
      <c r="W35" s="52">
        <f>+'Niv3 pr'!Y129</f>
        <v>4</v>
      </c>
      <c r="X35" s="52">
        <f>+'Niv3 pr'!Z129</f>
        <v>2</v>
      </c>
      <c r="Y35" s="52">
        <f>+'Niv3 pr'!AA129</f>
        <v>12</v>
      </c>
      <c r="Z35" s="52">
        <f>+'Niv3 pr'!AB129</f>
        <v>4</v>
      </c>
      <c r="AA35" s="52">
        <f>+'Niv3 pr'!AC129</f>
        <v>358</v>
      </c>
      <c r="AB35" s="52">
        <f>+'Niv3 pr'!AD129</f>
        <v>189</v>
      </c>
      <c r="AC35" s="52">
        <f>+'Niv3 pr'!AE129</f>
        <v>4</v>
      </c>
      <c r="AD35" s="52">
        <f>+'Niv3 pr'!AF129</f>
        <v>0</v>
      </c>
      <c r="AE35" s="52">
        <f>+'Niv3 pr'!AG129</f>
        <v>160</v>
      </c>
      <c r="AF35" s="52">
        <f>+'Niv3 pr'!AH129</f>
        <v>44</v>
      </c>
      <c r="AG35" s="8">
        <f>+'Niv3 pr'!AI129</f>
        <v>650</v>
      </c>
      <c r="AH35" s="8">
        <f>+'Niv3 pr'!AJ129</f>
        <v>293</v>
      </c>
      <c r="AI35" s="9" t="s">
        <v>111</v>
      </c>
      <c r="AJ35" s="52">
        <f>+'Niv3 pr'!AM129</f>
        <v>39</v>
      </c>
      <c r="AK35" s="52">
        <f>+'Niv3 pr'!AN129</f>
        <v>20</v>
      </c>
      <c r="AL35" s="52">
        <f>+'Niv3 pr'!AO129</f>
        <v>4</v>
      </c>
      <c r="AM35" s="52">
        <f>+'Niv3 pr'!AP129</f>
        <v>18</v>
      </c>
      <c r="AN35" s="52">
        <f>+'Niv3 pr'!AQ129</f>
        <v>31</v>
      </c>
      <c r="AO35" s="52">
        <f>+'Niv3 pr'!AR129</f>
        <v>3</v>
      </c>
      <c r="AP35" s="52">
        <f>+'Niv3 pr'!AS129</f>
        <v>19</v>
      </c>
      <c r="AQ35" s="52">
        <f>+'Niv3 pr'!AT129</f>
        <v>134</v>
      </c>
      <c r="AR35" s="52">
        <f>+'Niv3 pr'!AU129</f>
        <v>149</v>
      </c>
      <c r="AS35" s="52">
        <f>+'Niv3 pr'!AV129</f>
        <v>4</v>
      </c>
      <c r="AT35" s="52">
        <f>+'Niv3 pr'!AW129</f>
        <v>153</v>
      </c>
      <c r="AU35" s="52">
        <f>+'Niv3 pr'!AX129</f>
        <v>303</v>
      </c>
      <c r="AV35" s="52">
        <f>+'Niv3 pr'!AY129</f>
        <v>32</v>
      </c>
      <c r="AW35" s="52">
        <f>+'Niv3 pr'!AZ129</f>
        <v>24</v>
      </c>
      <c r="AX35" s="52">
        <f>+'Niv3 pr'!BA129</f>
        <v>23</v>
      </c>
      <c r="AY35" s="52">
        <f>+'Niv3 pr'!BB129</f>
        <v>1</v>
      </c>
    </row>
    <row r="36" spans="1:58" ht="21.75" customHeight="1">
      <c r="A36" s="35" t="s">
        <v>95</v>
      </c>
      <c r="B36" s="53">
        <f>+'Niv3 pr'!C158</f>
        <v>1184</v>
      </c>
      <c r="C36" s="53">
        <f>+'Niv3 pr'!D158</f>
        <v>644</v>
      </c>
      <c r="D36" s="53">
        <f>+'Niv3 pr'!E158</f>
        <v>411</v>
      </c>
      <c r="E36" s="53">
        <f>+'Niv3 pr'!F158</f>
        <v>249</v>
      </c>
      <c r="F36" s="53">
        <f>+'Niv3 pr'!G158</f>
        <v>8</v>
      </c>
      <c r="G36" s="53">
        <f>+'Niv3 pr'!H158</f>
        <v>3</v>
      </c>
      <c r="H36" s="53">
        <f>+'Niv3 pr'!I158</f>
        <v>448</v>
      </c>
      <c r="I36" s="53">
        <f>+'Niv3 pr'!J158</f>
        <v>187</v>
      </c>
      <c r="J36" s="53">
        <f>+'Niv3 pr'!K158</f>
        <v>554</v>
      </c>
      <c r="K36" s="53">
        <f>+'Niv3 pr'!L158</f>
        <v>344</v>
      </c>
      <c r="L36" s="53">
        <f>+'Niv3 pr'!M158</f>
        <v>21</v>
      </c>
      <c r="M36" s="53">
        <f>+'Niv3 pr'!N158</f>
        <v>2</v>
      </c>
      <c r="N36" s="53">
        <f>+'Niv3 pr'!O158</f>
        <v>211</v>
      </c>
      <c r="O36" s="53">
        <f>+'Niv3 pr'!P158</f>
        <v>90</v>
      </c>
      <c r="P36" s="34">
        <f>+B36+D36+F36+H36+J36+L36+N36</f>
        <v>2837</v>
      </c>
      <c r="Q36" s="34">
        <f>+'Niv3 pr'!R158</f>
        <v>1519</v>
      </c>
      <c r="R36" s="35" t="s">
        <v>95</v>
      </c>
      <c r="S36" s="53">
        <f>+'Niv3 pr'!U158</f>
        <v>86</v>
      </c>
      <c r="T36" s="53">
        <f>+'Niv3 pr'!V158</f>
        <v>47</v>
      </c>
      <c r="U36" s="53">
        <f>+'Niv3 pr'!W158</f>
        <v>15</v>
      </c>
      <c r="V36" s="53">
        <f>+'Niv3 pr'!X158</f>
        <v>10</v>
      </c>
      <c r="W36" s="53">
        <f>+'Niv3 pr'!Y158</f>
        <v>0</v>
      </c>
      <c r="X36" s="53">
        <f>+'Niv3 pr'!Z158</f>
        <v>0</v>
      </c>
      <c r="Y36" s="53">
        <f>+'Niv3 pr'!AA158</f>
        <v>21</v>
      </c>
      <c r="Z36" s="53">
        <f>+'Niv3 pr'!AB158</f>
        <v>9</v>
      </c>
      <c r="AA36" s="53">
        <f>+'Niv3 pr'!AC158</f>
        <v>108</v>
      </c>
      <c r="AB36" s="53">
        <f>+'Niv3 pr'!AD158</f>
        <v>69</v>
      </c>
      <c r="AC36" s="53">
        <f>+'Niv3 pr'!AE158</f>
        <v>5</v>
      </c>
      <c r="AD36" s="53">
        <f>+'Niv3 pr'!AF158</f>
        <v>0</v>
      </c>
      <c r="AE36" s="53">
        <f>+'Niv3 pr'!AG158</f>
        <v>52</v>
      </c>
      <c r="AF36" s="53">
        <f>+'Niv3 pr'!AH158</f>
        <v>23</v>
      </c>
      <c r="AG36" s="34">
        <f>+'Niv3 pr'!AI158</f>
        <v>287</v>
      </c>
      <c r="AH36" s="34">
        <f>+'Niv3 pr'!AJ158</f>
        <v>158</v>
      </c>
      <c r="AI36" s="35" t="s">
        <v>95</v>
      </c>
      <c r="AJ36" s="53">
        <f>+'Niv3 pr'!AM158</f>
        <v>24</v>
      </c>
      <c r="AK36" s="53">
        <f>+'Niv3 pr'!AN158</f>
        <v>11</v>
      </c>
      <c r="AL36" s="53">
        <f>+'Niv3 pr'!AO158</f>
        <v>1</v>
      </c>
      <c r="AM36" s="53">
        <f>+'Niv3 pr'!AP158</f>
        <v>11</v>
      </c>
      <c r="AN36" s="53">
        <f>+'Niv3 pr'!AQ158</f>
        <v>14</v>
      </c>
      <c r="AO36" s="53">
        <f>+'Niv3 pr'!AR158</f>
        <v>2</v>
      </c>
      <c r="AP36" s="53">
        <f>+'Niv3 pr'!AS158</f>
        <v>6</v>
      </c>
      <c r="AQ36" s="53">
        <f>+'Niv3 pr'!AT158</f>
        <v>69</v>
      </c>
      <c r="AR36" s="53">
        <f>+'Niv3 pr'!AU158</f>
        <v>68</v>
      </c>
      <c r="AS36" s="53">
        <f>+'Niv3 pr'!AV158</f>
        <v>1</v>
      </c>
      <c r="AT36" s="53">
        <f>+'Niv3 pr'!AW158</f>
        <v>69</v>
      </c>
      <c r="AU36" s="53">
        <f>+'Niv3 pr'!AX158</f>
        <v>177</v>
      </c>
      <c r="AV36" s="53">
        <f>+'Niv3 pr'!AY158</f>
        <v>12</v>
      </c>
      <c r="AW36" s="53">
        <f>+'Niv3 pr'!AZ158</f>
        <v>15</v>
      </c>
      <c r="AX36" s="53">
        <f>+'Niv3 pr'!BA158</f>
        <v>15</v>
      </c>
      <c r="AY36" s="53">
        <f>+'Niv3 pr'!BB158</f>
        <v>0</v>
      </c>
    </row>
    <row r="37" spans="1:58" ht="21" customHeight="1">
      <c r="D37" s="140">
        <f>+D29+F29+H29</f>
        <v>18142</v>
      </c>
      <c r="E37" s="140">
        <f>+E29+G29+I29</f>
        <v>9630</v>
      </c>
      <c r="F37" s="140"/>
      <c r="G37" s="140"/>
      <c r="H37" s="140"/>
      <c r="I37" s="140"/>
      <c r="J37" s="140">
        <f>+J29+L29+N29</f>
        <v>19564</v>
      </c>
      <c r="K37" s="140">
        <f>+K29+M29+O29</f>
        <v>10165</v>
      </c>
      <c r="U37" s="140">
        <f>+U29+W29+Y29</f>
        <v>468</v>
      </c>
      <c r="V37" s="140">
        <f>+V29+X29+Z29</f>
        <v>217</v>
      </c>
      <c r="W37" s="140"/>
      <c r="X37" s="140"/>
      <c r="Y37" s="140"/>
      <c r="Z37" s="140"/>
      <c r="AA37" s="140">
        <f>+AA29+AC29+AE29</f>
        <v>3519</v>
      </c>
      <c r="AB37" s="140">
        <f>+AB29+AD29+AF29</f>
        <v>1745</v>
      </c>
    </row>
    <row r="38" spans="1:58" ht="15.75" customHeight="1">
      <c r="A38" s="21" t="s">
        <v>411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 t="s">
        <v>412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 t="s">
        <v>346</v>
      </c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1:58" ht="15" customHeight="1">
      <c r="A39" s="21" t="s">
        <v>266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 t="s">
        <v>268</v>
      </c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 t="s">
        <v>405</v>
      </c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8" ht="13.5" customHeight="1">
      <c r="A40" s="21" t="s">
        <v>280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 t="s">
        <v>280</v>
      </c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 t="s">
        <v>280</v>
      </c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8" ht="13.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8" ht="15.75" customHeight="1">
      <c r="A42" s="20" t="s">
        <v>91</v>
      </c>
      <c r="M42" s="21" t="s">
        <v>114</v>
      </c>
      <c r="N42" s="21"/>
      <c r="O42" s="21"/>
      <c r="R42" s="20" t="s">
        <v>91</v>
      </c>
      <c r="AD42" s="58" t="s">
        <v>114</v>
      </c>
      <c r="AE42" s="58"/>
      <c r="AF42" s="58"/>
      <c r="AI42" s="20" t="s">
        <v>91</v>
      </c>
      <c r="AY42" s="20" t="s">
        <v>114</v>
      </c>
    </row>
    <row r="43" spans="1:58" ht="15.75" customHeight="1">
      <c r="M43" s="21"/>
      <c r="N43" s="21"/>
      <c r="O43" s="21"/>
      <c r="AD43" s="58"/>
      <c r="AE43" s="58"/>
      <c r="AF43" s="58"/>
    </row>
    <row r="44" spans="1:58" s="332" customFormat="1" ht="21" customHeight="1">
      <c r="A44" s="325"/>
      <c r="B44" s="326" t="s">
        <v>97</v>
      </c>
      <c r="C44" s="327"/>
      <c r="D44" s="326" t="s">
        <v>98</v>
      </c>
      <c r="E44" s="327"/>
      <c r="F44" s="326" t="s">
        <v>99</v>
      </c>
      <c r="G44" s="327"/>
      <c r="H44" s="326" t="s">
        <v>100</v>
      </c>
      <c r="I44" s="327"/>
      <c r="J44" s="326" t="s">
        <v>101</v>
      </c>
      <c r="K44" s="327"/>
      <c r="L44" s="326" t="s">
        <v>102</v>
      </c>
      <c r="M44" s="327"/>
      <c r="N44" s="326" t="s">
        <v>103</v>
      </c>
      <c r="O44" s="327"/>
      <c r="P44" s="328" t="s">
        <v>73</v>
      </c>
      <c r="Q44" s="329"/>
      <c r="R44" s="325"/>
      <c r="S44" s="326" t="s">
        <v>97</v>
      </c>
      <c r="T44" s="327"/>
      <c r="U44" s="326" t="s">
        <v>98</v>
      </c>
      <c r="V44" s="327"/>
      <c r="W44" s="326" t="s">
        <v>99</v>
      </c>
      <c r="X44" s="327"/>
      <c r="Y44" s="326" t="s">
        <v>100</v>
      </c>
      <c r="Z44" s="327"/>
      <c r="AA44" s="326" t="s">
        <v>101</v>
      </c>
      <c r="AB44" s="327"/>
      <c r="AC44" s="326" t="s">
        <v>102</v>
      </c>
      <c r="AD44" s="327"/>
      <c r="AE44" s="326" t="s">
        <v>103</v>
      </c>
      <c r="AF44" s="327"/>
      <c r="AG44" s="326" t="s">
        <v>73</v>
      </c>
      <c r="AH44" s="327"/>
      <c r="AI44" s="325"/>
      <c r="AJ44" s="575" t="s">
        <v>104</v>
      </c>
      <c r="AK44" s="580"/>
      <c r="AL44" s="580"/>
      <c r="AM44" s="580"/>
      <c r="AN44" s="580"/>
      <c r="AO44" s="580"/>
      <c r="AP44" s="580"/>
      <c r="AQ44" s="581"/>
      <c r="AR44" s="330" t="s">
        <v>47</v>
      </c>
      <c r="AS44" s="321"/>
      <c r="AT44" s="331"/>
      <c r="AU44" s="209" t="s">
        <v>259</v>
      </c>
      <c r="AV44" s="241"/>
      <c r="AW44" s="92"/>
      <c r="AX44" s="404"/>
      <c r="AY44" s="91"/>
      <c r="AZ44" s="405"/>
      <c r="BA44" s="312" t="s">
        <v>176</v>
      </c>
      <c r="BB44" s="303"/>
      <c r="BC44" s="317"/>
    </row>
    <row r="45" spans="1:58" s="352" customFormat="1" ht="23.25" customHeight="1">
      <c r="A45" s="335" t="s">
        <v>273</v>
      </c>
      <c r="B45" s="334" t="s">
        <v>257</v>
      </c>
      <c r="C45" s="334" t="s">
        <v>79</v>
      </c>
      <c r="D45" s="334" t="s">
        <v>257</v>
      </c>
      <c r="E45" s="334" t="s">
        <v>79</v>
      </c>
      <c r="F45" s="334" t="s">
        <v>257</v>
      </c>
      <c r="G45" s="334" t="s">
        <v>79</v>
      </c>
      <c r="H45" s="334" t="s">
        <v>257</v>
      </c>
      <c r="I45" s="334" t="s">
        <v>79</v>
      </c>
      <c r="J45" s="334" t="s">
        <v>257</v>
      </c>
      <c r="K45" s="334" t="s">
        <v>79</v>
      </c>
      <c r="L45" s="335" t="s">
        <v>257</v>
      </c>
      <c r="M45" s="335" t="s">
        <v>79</v>
      </c>
      <c r="N45" s="335" t="s">
        <v>257</v>
      </c>
      <c r="O45" s="334" t="s">
        <v>79</v>
      </c>
      <c r="P45" s="336" t="s">
        <v>257</v>
      </c>
      <c r="Q45" s="336" t="s">
        <v>79</v>
      </c>
      <c r="R45" s="335" t="s">
        <v>273</v>
      </c>
      <c r="S45" s="334" t="s">
        <v>257</v>
      </c>
      <c r="T45" s="334" t="s">
        <v>79</v>
      </c>
      <c r="U45" s="334" t="s">
        <v>257</v>
      </c>
      <c r="V45" s="334" t="s">
        <v>79</v>
      </c>
      <c r="W45" s="334" t="s">
        <v>257</v>
      </c>
      <c r="X45" s="334" t="s">
        <v>79</v>
      </c>
      <c r="Y45" s="334" t="s">
        <v>257</v>
      </c>
      <c r="Z45" s="334" t="s">
        <v>79</v>
      </c>
      <c r="AA45" s="334" t="s">
        <v>257</v>
      </c>
      <c r="AB45" s="334" t="s">
        <v>79</v>
      </c>
      <c r="AC45" s="335" t="s">
        <v>257</v>
      </c>
      <c r="AD45" s="335" t="s">
        <v>79</v>
      </c>
      <c r="AE45" s="335" t="s">
        <v>257</v>
      </c>
      <c r="AF45" s="334" t="s">
        <v>79</v>
      </c>
      <c r="AG45" s="334" t="s">
        <v>257</v>
      </c>
      <c r="AH45" s="334" t="s">
        <v>79</v>
      </c>
      <c r="AI45" s="351" t="s">
        <v>273</v>
      </c>
      <c r="AJ45" s="194" t="s">
        <v>97</v>
      </c>
      <c r="AK45" s="194" t="s">
        <v>105</v>
      </c>
      <c r="AL45" s="194" t="s">
        <v>106</v>
      </c>
      <c r="AM45" s="194" t="s">
        <v>107</v>
      </c>
      <c r="AN45" s="194" t="s">
        <v>108</v>
      </c>
      <c r="AO45" s="194" t="s">
        <v>109</v>
      </c>
      <c r="AP45" s="194" t="s">
        <v>110</v>
      </c>
      <c r="AQ45" s="193" t="s">
        <v>80</v>
      </c>
      <c r="AR45" s="284" t="s">
        <v>183</v>
      </c>
      <c r="AS45" s="271" t="s">
        <v>184</v>
      </c>
      <c r="AT45" s="271" t="s">
        <v>182</v>
      </c>
      <c r="AU45" s="343" t="s">
        <v>258</v>
      </c>
      <c r="AV45" s="271" t="s">
        <v>185</v>
      </c>
      <c r="AW45" s="271" t="s">
        <v>90</v>
      </c>
      <c r="AX45" s="271" t="s">
        <v>186</v>
      </c>
      <c r="AY45" s="272" t="s">
        <v>339</v>
      </c>
      <c r="AZ45" s="271" t="s">
        <v>58</v>
      </c>
      <c r="BA45" s="285" t="s">
        <v>65</v>
      </c>
      <c r="BB45" s="273" t="s">
        <v>63</v>
      </c>
      <c r="BC45" s="285" t="s">
        <v>66</v>
      </c>
    </row>
    <row r="46" spans="1:58" ht="15.75" customHeight="1">
      <c r="A46" s="9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110"/>
      <c r="Q46" s="110"/>
      <c r="R46" s="9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173"/>
      <c r="AG46" s="64"/>
      <c r="AH46" s="64"/>
      <c r="AI46" s="6"/>
      <c r="AJ46" s="105"/>
      <c r="AK46" s="105"/>
      <c r="AL46" s="105"/>
      <c r="AM46" s="105"/>
      <c r="AN46" s="105"/>
      <c r="AO46" s="105"/>
      <c r="AP46" s="105"/>
      <c r="AQ46" s="105"/>
      <c r="AR46" s="80"/>
      <c r="AS46" s="81"/>
      <c r="AT46" s="177"/>
      <c r="AU46" s="178"/>
      <c r="AV46" s="179"/>
      <c r="AW46" s="180"/>
      <c r="AX46" s="181"/>
      <c r="AY46" s="67"/>
      <c r="AZ46" s="80"/>
      <c r="BA46" s="6"/>
      <c r="BB46" s="144"/>
      <c r="BC46" s="144"/>
    </row>
    <row r="47" spans="1:58" ht="17.25" customHeight="1">
      <c r="A47" s="8" t="s">
        <v>81</v>
      </c>
      <c r="B47" s="8">
        <f t="shared" ref="B47:O47" si="6">SUM(B49:B54)</f>
        <v>43842</v>
      </c>
      <c r="C47" s="8">
        <f t="shared" si="6"/>
        <v>21715</v>
      </c>
      <c r="D47" s="8">
        <f t="shared" si="6"/>
        <v>16317</v>
      </c>
      <c r="E47" s="8">
        <f t="shared" si="6"/>
        <v>9550</v>
      </c>
      <c r="F47" s="8">
        <f t="shared" si="6"/>
        <v>6167</v>
      </c>
      <c r="G47" s="8">
        <f t="shared" si="6"/>
        <v>2366</v>
      </c>
      <c r="H47" s="8">
        <f t="shared" si="6"/>
        <v>13375</v>
      </c>
      <c r="I47" s="8">
        <f t="shared" si="6"/>
        <v>5911</v>
      </c>
      <c r="J47" s="8">
        <f t="shared" si="6"/>
        <v>22901</v>
      </c>
      <c r="K47" s="8">
        <f t="shared" si="6"/>
        <v>12887</v>
      </c>
      <c r="L47" s="8">
        <f t="shared" si="6"/>
        <v>3765</v>
      </c>
      <c r="M47" s="8">
        <f t="shared" si="6"/>
        <v>1209</v>
      </c>
      <c r="N47" s="8">
        <f t="shared" si="6"/>
        <v>10427</v>
      </c>
      <c r="O47" s="8">
        <f t="shared" si="6"/>
        <v>4132</v>
      </c>
      <c r="P47" s="8">
        <f>SUM(P49:P54)</f>
        <v>116794</v>
      </c>
      <c r="Q47" s="8">
        <f>SUM(Q49:Q54)</f>
        <v>57770</v>
      </c>
      <c r="R47" s="8" t="s">
        <v>81</v>
      </c>
      <c r="S47" s="8">
        <f t="shared" ref="S47:AF47" si="7">SUM(S49:S54)</f>
        <v>4219</v>
      </c>
      <c r="T47" s="8">
        <f t="shared" si="7"/>
        <v>2044</v>
      </c>
      <c r="U47" s="8">
        <f t="shared" si="7"/>
        <v>785</v>
      </c>
      <c r="V47" s="8">
        <f t="shared" si="7"/>
        <v>401</v>
      </c>
      <c r="W47" s="8">
        <f t="shared" si="7"/>
        <v>372</v>
      </c>
      <c r="X47" s="8">
        <f t="shared" si="7"/>
        <v>95</v>
      </c>
      <c r="Y47" s="8">
        <f t="shared" si="7"/>
        <v>1086</v>
      </c>
      <c r="Z47" s="8">
        <f t="shared" si="7"/>
        <v>401</v>
      </c>
      <c r="AA47" s="8">
        <f t="shared" si="7"/>
        <v>4853</v>
      </c>
      <c r="AB47" s="8">
        <f t="shared" si="7"/>
        <v>2590</v>
      </c>
      <c r="AC47" s="8">
        <f t="shared" si="7"/>
        <v>905</v>
      </c>
      <c r="AD47" s="8">
        <f t="shared" si="7"/>
        <v>241</v>
      </c>
      <c r="AE47" s="8">
        <f t="shared" si="7"/>
        <v>2780</v>
      </c>
      <c r="AF47" s="8">
        <f t="shared" si="7"/>
        <v>1068</v>
      </c>
      <c r="AG47" s="8">
        <f>SUM(AG49:AG54)</f>
        <v>15000</v>
      </c>
      <c r="AH47" s="8">
        <f>SUM(AH49:AH54)</f>
        <v>6840</v>
      </c>
      <c r="AI47" s="8" t="s">
        <v>81</v>
      </c>
      <c r="AJ47" s="37">
        <f t="shared" ref="AJ47:BA47" si="8">SUM(AJ49:AJ54)</f>
        <v>976</v>
      </c>
      <c r="AK47" s="8">
        <f t="shared" si="8"/>
        <v>435</v>
      </c>
      <c r="AL47" s="37">
        <f t="shared" si="8"/>
        <v>188</v>
      </c>
      <c r="AM47" s="8">
        <f t="shared" si="8"/>
        <v>339</v>
      </c>
      <c r="AN47" s="37">
        <f t="shared" si="8"/>
        <v>581</v>
      </c>
      <c r="AO47" s="8">
        <f t="shared" si="8"/>
        <v>171</v>
      </c>
      <c r="AP47" s="37">
        <f t="shared" si="8"/>
        <v>361</v>
      </c>
      <c r="AQ47" s="8">
        <f>SUM(AQ49:AQ54)</f>
        <v>3051</v>
      </c>
      <c r="AR47" s="8">
        <f t="shared" si="8"/>
        <v>2803</v>
      </c>
      <c r="AS47" s="8">
        <f>SUM(AS49:AS54)</f>
        <v>201</v>
      </c>
      <c r="AT47" s="8">
        <f>SUM(AT49:AT54)</f>
        <v>3004</v>
      </c>
      <c r="AU47" s="8">
        <f t="shared" si="8"/>
        <v>2610</v>
      </c>
      <c r="AV47" s="37">
        <f t="shared" si="8"/>
        <v>127</v>
      </c>
      <c r="AW47" s="8">
        <f t="shared" si="8"/>
        <v>49</v>
      </c>
      <c r="AX47" s="8">
        <f t="shared" si="8"/>
        <v>28</v>
      </c>
      <c r="AY47" s="37">
        <f t="shared" si="8"/>
        <v>6464</v>
      </c>
      <c r="AZ47" s="8">
        <f t="shared" si="8"/>
        <v>1069</v>
      </c>
      <c r="BA47" s="8">
        <f t="shared" si="8"/>
        <v>457</v>
      </c>
      <c r="BB47" s="8">
        <f>SUM(BB49:BB54)</f>
        <v>450</v>
      </c>
      <c r="BC47" s="8">
        <f>SUM(BC49:BC54)</f>
        <v>7</v>
      </c>
      <c r="BF47" s="439"/>
    </row>
    <row r="48" spans="1:58" ht="17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8"/>
      <c r="Q48" s="8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8"/>
      <c r="AH48" s="8"/>
      <c r="AI48" s="9"/>
      <c r="AJ48" s="36"/>
      <c r="AK48" s="9"/>
      <c r="AL48" s="36"/>
      <c r="AM48" s="9"/>
      <c r="AN48" s="36"/>
      <c r="AO48" s="9"/>
      <c r="AP48" s="36"/>
      <c r="AQ48" s="9"/>
      <c r="AR48" s="39"/>
      <c r="AS48" s="36"/>
      <c r="AT48" s="9"/>
      <c r="AU48" s="9"/>
      <c r="AV48" s="36"/>
      <c r="AW48" s="9"/>
      <c r="AX48" s="9"/>
      <c r="AY48" s="36"/>
      <c r="AZ48" s="9"/>
      <c r="BA48" s="9"/>
      <c r="BB48" s="9"/>
      <c r="BC48" s="9"/>
    </row>
    <row r="49" spans="1:55" ht="22.5" customHeight="1">
      <c r="A49" s="9" t="s">
        <v>92</v>
      </c>
      <c r="B49" s="9">
        <f t="shared" ref="B49:Q49" si="9">B31+B12</f>
        <v>21161</v>
      </c>
      <c r="C49" s="9">
        <f t="shared" si="9"/>
        <v>11183</v>
      </c>
      <c r="D49" s="9">
        <f t="shared" si="9"/>
        <v>8090</v>
      </c>
      <c r="E49" s="9">
        <f t="shared" si="9"/>
        <v>5019</v>
      </c>
      <c r="F49" s="9">
        <f t="shared" si="9"/>
        <v>4107</v>
      </c>
      <c r="G49" s="9">
        <f t="shared" si="9"/>
        <v>1681</v>
      </c>
      <c r="H49" s="9">
        <f t="shared" si="9"/>
        <v>5712</v>
      </c>
      <c r="I49" s="9">
        <f t="shared" si="9"/>
        <v>2764</v>
      </c>
      <c r="J49" s="9">
        <f t="shared" si="9"/>
        <v>11565</v>
      </c>
      <c r="K49" s="9">
        <f t="shared" si="9"/>
        <v>6719</v>
      </c>
      <c r="L49" s="9">
        <f t="shared" si="9"/>
        <v>2632</v>
      </c>
      <c r="M49" s="9">
        <f t="shared" si="9"/>
        <v>908</v>
      </c>
      <c r="N49" s="9">
        <f t="shared" si="9"/>
        <v>5022</v>
      </c>
      <c r="O49" s="9">
        <f t="shared" si="9"/>
        <v>2236</v>
      </c>
      <c r="P49" s="8">
        <f t="shared" si="9"/>
        <v>58289</v>
      </c>
      <c r="Q49" s="8">
        <f t="shared" si="9"/>
        <v>30510</v>
      </c>
      <c r="R49" s="9" t="s">
        <v>92</v>
      </c>
      <c r="S49" s="9">
        <f t="shared" ref="S49:AH49" si="10">S31+S12</f>
        <v>1288</v>
      </c>
      <c r="T49" s="9">
        <f t="shared" si="10"/>
        <v>701</v>
      </c>
      <c r="U49" s="9">
        <f t="shared" si="10"/>
        <v>275</v>
      </c>
      <c r="V49" s="9">
        <f t="shared" si="10"/>
        <v>148</v>
      </c>
      <c r="W49" s="9">
        <f t="shared" si="10"/>
        <v>196</v>
      </c>
      <c r="X49" s="9">
        <f t="shared" si="10"/>
        <v>59</v>
      </c>
      <c r="Y49" s="9">
        <f t="shared" si="10"/>
        <v>343</v>
      </c>
      <c r="Z49" s="9">
        <f t="shared" si="10"/>
        <v>128</v>
      </c>
      <c r="AA49" s="9">
        <f t="shared" si="10"/>
        <v>2056</v>
      </c>
      <c r="AB49" s="9">
        <f t="shared" si="10"/>
        <v>1127</v>
      </c>
      <c r="AC49" s="9">
        <f t="shared" si="10"/>
        <v>615</v>
      </c>
      <c r="AD49" s="9">
        <f t="shared" si="10"/>
        <v>176</v>
      </c>
      <c r="AE49" s="9">
        <f t="shared" si="10"/>
        <v>1170</v>
      </c>
      <c r="AF49" s="9">
        <f t="shared" si="10"/>
        <v>520</v>
      </c>
      <c r="AG49" s="8">
        <f t="shared" si="10"/>
        <v>5943</v>
      </c>
      <c r="AH49" s="8">
        <f t="shared" si="10"/>
        <v>2859</v>
      </c>
      <c r="AI49" s="9" t="s">
        <v>92</v>
      </c>
      <c r="AJ49" s="9">
        <f t="shared" ref="AJ49:AR49" si="11">AJ31+AJ12</f>
        <v>495</v>
      </c>
      <c r="AK49" s="9">
        <f t="shared" si="11"/>
        <v>238</v>
      </c>
      <c r="AL49" s="9">
        <f t="shared" si="11"/>
        <v>125</v>
      </c>
      <c r="AM49" s="9">
        <f t="shared" si="11"/>
        <v>148</v>
      </c>
      <c r="AN49" s="9">
        <f t="shared" si="11"/>
        <v>326</v>
      </c>
      <c r="AO49" s="9">
        <f t="shared" si="11"/>
        <v>117</v>
      </c>
      <c r="AP49" s="9">
        <f t="shared" si="11"/>
        <v>192</v>
      </c>
      <c r="AQ49" s="8">
        <f t="shared" si="11"/>
        <v>1641</v>
      </c>
      <c r="AR49" s="9">
        <f t="shared" si="11"/>
        <v>1479</v>
      </c>
      <c r="AS49" s="9">
        <f t="shared" ref="AS49:AT54" si="12">AS31+AS12</f>
        <v>106</v>
      </c>
      <c r="AT49" s="9">
        <f t="shared" si="12"/>
        <v>1585</v>
      </c>
      <c r="AU49" s="9">
        <f t="shared" ref="AU49:AX52" si="13">AU12</f>
        <v>1076</v>
      </c>
      <c r="AV49" s="9">
        <f t="shared" si="13"/>
        <v>41</v>
      </c>
      <c r="AW49" s="9">
        <f t="shared" si="13"/>
        <v>7</v>
      </c>
      <c r="AX49" s="9">
        <f t="shared" si="13"/>
        <v>2</v>
      </c>
      <c r="AY49" s="9">
        <f t="shared" ref="AY49:BC54" si="14">AU31+AY12</f>
        <v>3519</v>
      </c>
      <c r="AZ49" s="9">
        <f t="shared" si="14"/>
        <v>440</v>
      </c>
      <c r="BA49" s="9">
        <f t="shared" si="14"/>
        <v>262</v>
      </c>
      <c r="BB49" s="9">
        <f t="shared" si="14"/>
        <v>256</v>
      </c>
      <c r="BC49" s="9">
        <f t="shared" si="14"/>
        <v>6</v>
      </c>
    </row>
    <row r="50" spans="1:55" ht="22.5" customHeight="1">
      <c r="A50" s="9" t="s">
        <v>96</v>
      </c>
      <c r="B50" s="9">
        <f t="shared" ref="B50:Q50" si="15">B32+B13</f>
        <v>3862</v>
      </c>
      <c r="C50" s="9">
        <f t="shared" si="15"/>
        <v>1833</v>
      </c>
      <c r="D50" s="9">
        <f t="shared" si="15"/>
        <v>1381</v>
      </c>
      <c r="E50" s="9">
        <f t="shared" si="15"/>
        <v>759</v>
      </c>
      <c r="F50" s="9">
        <f t="shared" si="15"/>
        <v>205</v>
      </c>
      <c r="G50" s="9">
        <f t="shared" si="15"/>
        <v>59</v>
      </c>
      <c r="H50" s="9">
        <f t="shared" si="15"/>
        <v>1297</v>
      </c>
      <c r="I50" s="9">
        <f t="shared" si="15"/>
        <v>513</v>
      </c>
      <c r="J50" s="9">
        <f t="shared" si="15"/>
        <v>1804</v>
      </c>
      <c r="K50" s="9">
        <f t="shared" si="15"/>
        <v>972</v>
      </c>
      <c r="L50" s="9">
        <f t="shared" si="15"/>
        <v>136</v>
      </c>
      <c r="M50" s="9">
        <f t="shared" si="15"/>
        <v>30</v>
      </c>
      <c r="N50" s="9">
        <f t="shared" si="15"/>
        <v>946</v>
      </c>
      <c r="O50" s="9">
        <f t="shared" si="15"/>
        <v>325</v>
      </c>
      <c r="P50" s="8">
        <f t="shared" si="15"/>
        <v>9631</v>
      </c>
      <c r="Q50" s="8">
        <f t="shared" si="15"/>
        <v>4491</v>
      </c>
      <c r="R50" s="9" t="s">
        <v>96</v>
      </c>
      <c r="S50" s="9">
        <f t="shared" ref="S50:AH50" si="16">S32+S13</f>
        <v>247</v>
      </c>
      <c r="T50" s="9">
        <f t="shared" si="16"/>
        <v>120</v>
      </c>
      <c r="U50" s="9">
        <f t="shared" si="16"/>
        <v>59</v>
      </c>
      <c r="V50" s="9">
        <f t="shared" si="16"/>
        <v>31</v>
      </c>
      <c r="W50" s="9">
        <f t="shared" si="16"/>
        <v>15</v>
      </c>
      <c r="X50" s="9">
        <f t="shared" si="16"/>
        <v>3</v>
      </c>
      <c r="Y50" s="9">
        <f t="shared" si="16"/>
        <v>70</v>
      </c>
      <c r="Z50" s="9">
        <f t="shared" si="16"/>
        <v>22</v>
      </c>
      <c r="AA50" s="9">
        <f t="shared" si="16"/>
        <v>424</v>
      </c>
      <c r="AB50" s="9">
        <f t="shared" si="16"/>
        <v>203</v>
      </c>
      <c r="AC50" s="9">
        <f t="shared" si="16"/>
        <v>25</v>
      </c>
      <c r="AD50" s="9">
        <f t="shared" si="16"/>
        <v>3</v>
      </c>
      <c r="AE50" s="9">
        <f t="shared" si="16"/>
        <v>254</v>
      </c>
      <c r="AF50" s="9">
        <f t="shared" si="16"/>
        <v>97</v>
      </c>
      <c r="AG50" s="8">
        <f t="shared" si="16"/>
        <v>1094</v>
      </c>
      <c r="AH50" s="8">
        <f t="shared" si="16"/>
        <v>479</v>
      </c>
      <c r="AI50" s="9" t="s">
        <v>96</v>
      </c>
      <c r="AJ50" s="9">
        <f t="shared" ref="AJ50:AR50" si="17">AJ32+AJ13</f>
        <v>77</v>
      </c>
      <c r="AK50" s="9">
        <f t="shared" si="17"/>
        <v>35</v>
      </c>
      <c r="AL50" s="9">
        <f t="shared" si="17"/>
        <v>9</v>
      </c>
      <c r="AM50" s="9">
        <f t="shared" si="17"/>
        <v>32</v>
      </c>
      <c r="AN50" s="9">
        <f t="shared" si="17"/>
        <v>43</v>
      </c>
      <c r="AO50" s="9">
        <f t="shared" si="17"/>
        <v>10</v>
      </c>
      <c r="AP50" s="9">
        <f t="shared" si="17"/>
        <v>29</v>
      </c>
      <c r="AQ50" s="8">
        <f t="shared" si="17"/>
        <v>235</v>
      </c>
      <c r="AR50" s="9">
        <f t="shared" si="17"/>
        <v>199</v>
      </c>
      <c r="AS50" s="9">
        <f t="shared" si="12"/>
        <v>20</v>
      </c>
      <c r="AT50" s="9">
        <f t="shared" si="12"/>
        <v>219</v>
      </c>
      <c r="AU50" s="9">
        <f t="shared" si="13"/>
        <v>211</v>
      </c>
      <c r="AV50" s="9">
        <f t="shared" si="13"/>
        <v>21</v>
      </c>
      <c r="AW50" s="9">
        <f t="shared" si="13"/>
        <v>4</v>
      </c>
      <c r="AX50" s="9">
        <f t="shared" si="13"/>
        <v>4</v>
      </c>
      <c r="AY50" s="9">
        <f t="shared" si="14"/>
        <v>506</v>
      </c>
      <c r="AZ50" s="9">
        <f t="shared" si="14"/>
        <v>62</v>
      </c>
      <c r="BA50" s="9">
        <f t="shared" si="14"/>
        <v>33</v>
      </c>
      <c r="BB50" s="9">
        <f t="shared" si="14"/>
        <v>33</v>
      </c>
      <c r="BC50" s="9">
        <f t="shared" si="14"/>
        <v>0</v>
      </c>
    </row>
    <row r="51" spans="1:55" ht="22.5" customHeight="1">
      <c r="A51" s="9" t="s">
        <v>93</v>
      </c>
      <c r="B51" s="9">
        <f t="shared" ref="B51:Q51" si="18">B33+B14</f>
        <v>6941</v>
      </c>
      <c r="C51" s="9">
        <f t="shared" si="18"/>
        <v>3262</v>
      </c>
      <c r="D51" s="9">
        <f t="shared" si="18"/>
        <v>2400</v>
      </c>
      <c r="E51" s="9">
        <f t="shared" si="18"/>
        <v>1321</v>
      </c>
      <c r="F51" s="9">
        <f t="shared" si="18"/>
        <v>1038</v>
      </c>
      <c r="G51" s="9">
        <f t="shared" si="18"/>
        <v>402</v>
      </c>
      <c r="H51" s="9">
        <f t="shared" si="18"/>
        <v>1798</v>
      </c>
      <c r="I51" s="9">
        <f t="shared" si="18"/>
        <v>788</v>
      </c>
      <c r="J51" s="9">
        <f t="shared" si="18"/>
        <v>3367</v>
      </c>
      <c r="K51" s="9">
        <f t="shared" si="18"/>
        <v>1822</v>
      </c>
      <c r="L51" s="9">
        <f t="shared" si="18"/>
        <v>607</v>
      </c>
      <c r="M51" s="9">
        <f t="shared" si="18"/>
        <v>194</v>
      </c>
      <c r="N51" s="9">
        <f t="shared" si="18"/>
        <v>1226</v>
      </c>
      <c r="O51" s="9">
        <f t="shared" si="18"/>
        <v>479</v>
      </c>
      <c r="P51" s="8">
        <f t="shared" si="18"/>
        <v>17377</v>
      </c>
      <c r="Q51" s="8">
        <f t="shared" si="18"/>
        <v>8268</v>
      </c>
      <c r="R51" s="9" t="s">
        <v>93</v>
      </c>
      <c r="S51" s="9">
        <f t="shared" ref="S51:AH51" si="19">S33+S14</f>
        <v>959</v>
      </c>
      <c r="T51" s="9">
        <f t="shared" si="19"/>
        <v>427</v>
      </c>
      <c r="U51" s="9">
        <f t="shared" si="19"/>
        <v>235</v>
      </c>
      <c r="V51" s="9">
        <f t="shared" si="19"/>
        <v>116</v>
      </c>
      <c r="W51" s="9">
        <f t="shared" si="19"/>
        <v>118</v>
      </c>
      <c r="X51" s="9">
        <f t="shared" si="19"/>
        <v>26</v>
      </c>
      <c r="Y51" s="9">
        <f t="shared" si="19"/>
        <v>293</v>
      </c>
      <c r="Z51" s="9">
        <f t="shared" si="19"/>
        <v>112</v>
      </c>
      <c r="AA51" s="9">
        <f t="shared" si="19"/>
        <v>680</v>
      </c>
      <c r="AB51" s="9">
        <f t="shared" si="19"/>
        <v>357</v>
      </c>
      <c r="AC51" s="9">
        <f t="shared" si="19"/>
        <v>149</v>
      </c>
      <c r="AD51" s="9">
        <f t="shared" si="19"/>
        <v>45</v>
      </c>
      <c r="AE51" s="9">
        <f t="shared" si="19"/>
        <v>365</v>
      </c>
      <c r="AF51" s="9">
        <f t="shared" si="19"/>
        <v>151</v>
      </c>
      <c r="AG51" s="8">
        <f t="shared" si="19"/>
        <v>2799</v>
      </c>
      <c r="AH51" s="8">
        <f t="shared" si="19"/>
        <v>1234</v>
      </c>
      <c r="AI51" s="9" t="s">
        <v>93</v>
      </c>
      <c r="AJ51" s="9">
        <f t="shared" ref="AJ51:AR51" si="20">AJ33+AJ14</f>
        <v>145</v>
      </c>
      <c r="AK51" s="9">
        <f t="shared" si="20"/>
        <v>61</v>
      </c>
      <c r="AL51" s="9">
        <f t="shared" si="20"/>
        <v>29</v>
      </c>
      <c r="AM51" s="9">
        <f t="shared" si="20"/>
        <v>45</v>
      </c>
      <c r="AN51" s="9">
        <f t="shared" si="20"/>
        <v>72</v>
      </c>
      <c r="AO51" s="9">
        <f t="shared" si="20"/>
        <v>21</v>
      </c>
      <c r="AP51" s="9">
        <f t="shared" si="20"/>
        <v>41</v>
      </c>
      <c r="AQ51" s="8">
        <f t="shared" si="20"/>
        <v>414</v>
      </c>
      <c r="AR51" s="9">
        <f t="shared" si="20"/>
        <v>401</v>
      </c>
      <c r="AS51" s="9">
        <f t="shared" si="12"/>
        <v>36</v>
      </c>
      <c r="AT51" s="9">
        <f t="shared" si="12"/>
        <v>437</v>
      </c>
      <c r="AU51" s="9">
        <f t="shared" si="13"/>
        <v>435</v>
      </c>
      <c r="AV51" s="9">
        <f t="shared" si="13"/>
        <v>23</v>
      </c>
      <c r="AW51" s="9">
        <f t="shared" si="13"/>
        <v>12</v>
      </c>
      <c r="AX51" s="9">
        <f t="shared" si="13"/>
        <v>11</v>
      </c>
      <c r="AY51" s="9">
        <f t="shared" si="14"/>
        <v>790</v>
      </c>
      <c r="AZ51" s="9">
        <f t="shared" si="14"/>
        <v>268</v>
      </c>
      <c r="BA51" s="9">
        <f t="shared" si="14"/>
        <v>52</v>
      </c>
      <c r="BB51" s="9">
        <f t="shared" si="14"/>
        <v>52</v>
      </c>
      <c r="BC51" s="9">
        <f t="shared" si="14"/>
        <v>0</v>
      </c>
    </row>
    <row r="52" spans="1:55" ht="22.5" customHeight="1">
      <c r="A52" s="9" t="s">
        <v>94</v>
      </c>
      <c r="B52" s="9">
        <f t="shared" ref="B52:Q53" si="21">B34+B15</f>
        <v>3766</v>
      </c>
      <c r="C52" s="9">
        <f t="shared" si="21"/>
        <v>1625</v>
      </c>
      <c r="D52" s="9">
        <f t="shared" si="21"/>
        <v>1219</v>
      </c>
      <c r="E52" s="9">
        <f t="shared" si="21"/>
        <v>713</v>
      </c>
      <c r="F52" s="9">
        <f t="shared" si="21"/>
        <v>146</v>
      </c>
      <c r="G52" s="9">
        <f t="shared" si="21"/>
        <v>32</v>
      </c>
      <c r="H52" s="9">
        <f t="shared" si="21"/>
        <v>1327</v>
      </c>
      <c r="I52" s="9">
        <f t="shared" si="21"/>
        <v>532</v>
      </c>
      <c r="J52" s="9">
        <f t="shared" si="21"/>
        <v>1771</v>
      </c>
      <c r="K52" s="9">
        <f t="shared" si="21"/>
        <v>956</v>
      </c>
      <c r="L52" s="9">
        <f t="shared" si="21"/>
        <v>91</v>
      </c>
      <c r="M52" s="9">
        <f t="shared" si="21"/>
        <v>16</v>
      </c>
      <c r="N52" s="9">
        <f t="shared" si="21"/>
        <v>939</v>
      </c>
      <c r="O52" s="9">
        <f t="shared" si="21"/>
        <v>320</v>
      </c>
      <c r="P52" s="8">
        <f t="shared" si="21"/>
        <v>9259</v>
      </c>
      <c r="Q52" s="8">
        <f t="shared" si="21"/>
        <v>4194</v>
      </c>
      <c r="R52" s="9" t="s">
        <v>94</v>
      </c>
      <c r="S52" s="9">
        <f t="shared" ref="S52:AH52" si="22">S34+S15</f>
        <v>637</v>
      </c>
      <c r="T52" s="9">
        <f t="shared" si="22"/>
        <v>292</v>
      </c>
      <c r="U52" s="9">
        <f t="shared" si="22"/>
        <v>84</v>
      </c>
      <c r="V52" s="9">
        <f t="shared" si="22"/>
        <v>35</v>
      </c>
      <c r="W52" s="9">
        <f t="shared" si="22"/>
        <v>7</v>
      </c>
      <c r="X52" s="9">
        <f t="shared" si="22"/>
        <v>0</v>
      </c>
      <c r="Y52" s="9">
        <f t="shared" si="22"/>
        <v>126</v>
      </c>
      <c r="Z52" s="9">
        <f t="shared" si="22"/>
        <v>41</v>
      </c>
      <c r="AA52" s="9">
        <f t="shared" si="22"/>
        <v>545</v>
      </c>
      <c r="AB52" s="9">
        <f t="shared" si="22"/>
        <v>300</v>
      </c>
      <c r="AC52" s="9">
        <f t="shared" si="22"/>
        <v>29</v>
      </c>
      <c r="AD52" s="9">
        <f t="shared" si="22"/>
        <v>4</v>
      </c>
      <c r="AE52" s="9">
        <f t="shared" si="22"/>
        <v>271</v>
      </c>
      <c r="AF52" s="9">
        <f t="shared" si="22"/>
        <v>89</v>
      </c>
      <c r="AG52" s="8">
        <f t="shared" si="22"/>
        <v>1699</v>
      </c>
      <c r="AH52" s="8">
        <f t="shared" si="22"/>
        <v>761</v>
      </c>
      <c r="AI52" s="9" t="s">
        <v>94</v>
      </c>
      <c r="AJ52" s="9">
        <f t="shared" ref="AJ52:AR52" si="23">AJ34+AJ15</f>
        <v>84</v>
      </c>
      <c r="AK52" s="9">
        <f t="shared" si="23"/>
        <v>29</v>
      </c>
      <c r="AL52" s="9">
        <f t="shared" si="23"/>
        <v>6</v>
      </c>
      <c r="AM52" s="9">
        <f t="shared" si="23"/>
        <v>35</v>
      </c>
      <c r="AN52" s="9">
        <f t="shared" si="23"/>
        <v>42</v>
      </c>
      <c r="AO52" s="9">
        <f t="shared" si="23"/>
        <v>5</v>
      </c>
      <c r="AP52" s="9">
        <f t="shared" si="23"/>
        <v>29</v>
      </c>
      <c r="AQ52" s="8">
        <f t="shared" si="23"/>
        <v>230</v>
      </c>
      <c r="AR52" s="9">
        <f t="shared" si="23"/>
        <v>201</v>
      </c>
      <c r="AS52" s="9">
        <f t="shared" si="12"/>
        <v>19</v>
      </c>
      <c r="AT52" s="9">
        <f t="shared" si="12"/>
        <v>220</v>
      </c>
      <c r="AU52" s="9">
        <f t="shared" si="13"/>
        <v>263</v>
      </c>
      <c r="AV52" s="9">
        <f t="shared" si="13"/>
        <v>16</v>
      </c>
      <c r="AW52" s="9">
        <f t="shared" si="13"/>
        <v>7</v>
      </c>
      <c r="AX52" s="9">
        <f t="shared" si="13"/>
        <v>1</v>
      </c>
      <c r="AY52" s="9">
        <f t="shared" si="14"/>
        <v>489</v>
      </c>
      <c r="AZ52" s="9">
        <f t="shared" si="14"/>
        <v>50</v>
      </c>
      <c r="BA52" s="9">
        <f t="shared" si="14"/>
        <v>34</v>
      </c>
      <c r="BB52" s="9">
        <f t="shared" si="14"/>
        <v>34</v>
      </c>
      <c r="BC52" s="9">
        <f t="shared" si="14"/>
        <v>0</v>
      </c>
    </row>
    <row r="53" spans="1:55" ht="22.5" customHeight="1">
      <c r="A53" s="9" t="s">
        <v>111</v>
      </c>
      <c r="B53" s="9">
        <f t="shared" si="21"/>
        <v>4975</v>
      </c>
      <c r="C53" s="9">
        <f t="shared" si="21"/>
        <v>2396</v>
      </c>
      <c r="D53" s="9">
        <f t="shared" si="21"/>
        <v>2006</v>
      </c>
      <c r="E53" s="9">
        <f t="shared" si="21"/>
        <v>1133</v>
      </c>
      <c r="F53" s="9">
        <f t="shared" si="21"/>
        <v>575</v>
      </c>
      <c r="G53" s="9">
        <f t="shared" si="21"/>
        <v>172</v>
      </c>
      <c r="H53" s="9">
        <f t="shared" si="21"/>
        <v>2000</v>
      </c>
      <c r="I53" s="9">
        <f t="shared" si="21"/>
        <v>836</v>
      </c>
      <c r="J53" s="9">
        <f t="shared" si="21"/>
        <v>2742</v>
      </c>
      <c r="K53" s="9">
        <f t="shared" si="21"/>
        <v>1563</v>
      </c>
      <c r="L53" s="9">
        <f t="shared" si="21"/>
        <v>239</v>
      </c>
      <c r="M53" s="9">
        <f t="shared" si="21"/>
        <v>51</v>
      </c>
      <c r="N53" s="9">
        <f t="shared" si="21"/>
        <v>1600</v>
      </c>
      <c r="O53" s="9">
        <f t="shared" si="21"/>
        <v>546</v>
      </c>
      <c r="P53" s="8">
        <f>P35+P16</f>
        <v>14137</v>
      </c>
      <c r="Q53" s="8">
        <f>Q35+Q16</f>
        <v>6697</v>
      </c>
      <c r="R53" s="9" t="s">
        <v>111</v>
      </c>
      <c r="S53" s="9">
        <f t="shared" ref="S53:AH53" si="24">S35+S16</f>
        <v>693</v>
      </c>
      <c r="T53" s="9">
        <f t="shared" si="24"/>
        <v>327</v>
      </c>
      <c r="U53" s="9">
        <f t="shared" si="24"/>
        <v>77</v>
      </c>
      <c r="V53" s="9">
        <f t="shared" si="24"/>
        <v>38</v>
      </c>
      <c r="W53" s="9">
        <f t="shared" si="24"/>
        <v>23</v>
      </c>
      <c r="X53" s="9">
        <f t="shared" si="24"/>
        <v>5</v>
      </c>
      <c r="Y53" s="9">
        <f t="shared" si="24"/>
        <v>174</v>
      </c>
      <c r="Z53" s="9">
        <f t="shared" si="24"/>
        <v>67</v>
      </c>
      <c r="AA53" s="9">
        <f t="shared" si="24"/>
        <v>668</v>
      </c>
      <c r="AB53" s="9">
        <f t="shared" si="24"/>
        <v>374</v>
      </c>
      <c r="AC53" s="9">
        <f t="shared" si="24"/>
        <v>66</v>
      </c>
      <c r="AD53" s="9">
        <f t="shared" si="24"/>
        <v>8</v>
      </c>
      <c r="AE53" s="9">
        <f t="shared" si="24"/>
        <v>492</v>
      </c>
      <c r="AF53" s="9">
        <f t="shared" si="24"/>
        <v>143</v>
      </c>
      <c r="AG53" s="8">
        <f t="shared" si="24"/>
        <v>2193</v>
      </c>
      <c r="AH53" s="8">
        <f t="shared" si="24"/>
        <v>962</v>
      </c>
      <c r="AI53" s="9" t="s">
        <v>111</v>
      </c>
      <c r="AJ53" s="9">
        <f t="shared" ref="AJ53:AR53" si="25">AJ35+AJ16</f>
        <v>106</v>
      </c>
      <c r="AK53" s="9">
        <f t="shared" si="25"/>
        <v>42</v>
      </c>
      <c r="AL53" s="9">
        <f t="shared" si="25"/>
        <v>14</v>
      </c>
      <c r="AM53" s="9">
        <f t="shared" si="25"/>
        <v>46</v>
      </c>
      <c r="AN53" s="9">
        <f t="shared" si="25"/>
        <v>57</v>
      </c>
      <c r="AO53" s="9">
        <f t="shared" si="25"/>
        <v>12</v>
      </c>
      <c r="AP53" s="9">
        <f t="shared" si="25"/>
        <v>45</v>
      </c>
      <c r="AQ53" s="8">
        <f t="shared" si="25"/>
        <v>322</v>
      </c>
      <c r="AR53" s="9">
        <f t="shared" si="25"/>
        <v>328</v>
      </c>
      <c r="AS53" s="9">
        <f t="shared" si="12"/>
        <v>10</v>
      </c>
      <c r="AT53" s="9">
        <f t="shared" si="12"/>
        <v>338</v>
      </c>
      <c r="AU53" s="9">
        <f t="shared" ref="AU53:AX54" si="26">AU16</f>
        <v>334</v>
      </c>
      <c r="AV53" s="9">
        <f t="shared" si="26"/>
        <v>17</v>
      </c>
      <c r="AW53" s="9">
        <f t="shared" si="26"/>
        <v>15</v>
      </c>
      <c r="AX53" s="9">
        <f t="shared" si="26"/>
        <v>5</v>
      </c>
      <c r="AY53" s="9">
        <f t="shared" si="14"/>
        <v>674</v>
      </c>
      <c r="AZ53" s="9">
        <f t="shared" si="14"/>
        <v>90</v>
      </c>
      <c r="BA53" s="9">
        <f t="shared" si="14"/>
        <v>40</v>
      </c>
      <c r="BB53" s="9">
        <f t="shared" si="14"/>
        <v>39</v>
      </c>
      <c r="BC53" s="9">
        <f t="shared" si="14"/>
        <v>1</v>
      </c>
    </row>
    <row r="54" spans="1:55" ht="22.5" customHeight="1">
      <c r="A54" s="35" t="s">
        <v>95</v>
      </c>
      <c r="B54" s="35">
        <f t="shared" ref="B54:Q54" si="27">B36+B17</f>
        <v>3137</v>
      </c>
      <c r="C54" s="35">
        <f t="shared" si="27"/>
        <v>1416</v>
      </c>
      <c r="D54" s="35">
        <f t="shared" si="27"/>
        <v>1221</v>
      </c>
      <c r="E54" s="35">
        <f t="shared" si="27"/>
        <v>605</v>
      </c>
      <c r="F54" s="35">
        <f t="shared" si="27"/>
        <v>96</v>
      </c>
      <c r="G54" s="35">
        <f t="shared" si="27"/>
        <v>20</v>
      </c>
      <c r="H54" s="35">
        <f t="shared" si="27"/>
        <v>1241</v>
      </c>
      <c r="I54" s="35">
        <f t="shared" si="27"/>
        <v>478</v>
      </c>
      <c r="J54" s="35">
        <f t="shared" si="27"/>
        <v>1652</v>
      </c>
      <c r="K54" s="35">
        <f t="shared" si="27"/>
        <v>855</v>
      </c>
      <c r="L54" s="35">
        <f t="shared" si="27"/>
        <v>60</v>
      </c>
      <c r="M54" s="35">
        <f t="shared" si="27"/>
        <v>10</v>
      </c>
      <c r="N54" s="35">
        <f t="shared" si="27"/>
        <v>694</v>
      </c>
      <c r="O54" s="35">
        <f t="shared" si="27"/>
        <v>226</v>
      </c>
      <c r="P54" s="34">
        <f t="shared" si="27"/>
        <v>8101</v>
      </c>
      <c r="Q54" s="34">
        <f t="shared" si="27"/>
        <v>3610</v>
      </c>
      <c r="R54" s="35" t="s">
        <v>95</v>
      </c>
      <c r="S54" s="35">
        <f t="shared" ref="S54:AH54" si="28">S36+S17</f>
        <v>395</v>
      </c>
      <c r="T54" s="35">
        <f t="shared" si="28"/>
        <v>177</v>
      </c>
      <c r="U54" s="35">
        <f t="shared" si="28"/>
        <v>55</v>
      </c>
      <c r="V54" s="35">
        <f t="shared" si="28"/>
        <v>33</v>
      </c>
      <c r="W54" s="35">
        <f t="shared" si="28"/>
        <v>13</v>
      </c>
      <c r="X54" s="35">
        <f t="shared" si="28"/>
        <v>2</v>
      </c>
      <c r="Y54" s="35">
        <f t="shared" si="28"/>
        <v>80</v>
      </c>
      <c r="Z54" s="35">
        <f t="shared" si="28"/>
        <v>31</v>
      </c>
      <c r="AA54" s="35">
        <f t="shared" si="28"/>
        <v>480</v>
      </c>
      <c r="AB54" s="35">
        <f t="shared" si="28"/>
        <v>229</v>
      </c>
      <c r="AC54" s="35">
        <f t="shared" si="28"/>
        <v>21</v>
      </c>
      <c r="AD54" s="35">
        <f t="shared" si="28"/>
        <v>5</v>
      </c>
      <c r="AE54" s="35">
        <f t="shared" si="28"/>
        <v>228</v>
      </c>
      <c r="AF54" s="35">
        <f t="shared" si="28"/>
        <v>68</v>
      </c>
      <c r="AG54" s="34">
        <f t="shared" si="28"/>
        <v>1272</v>
      </c>
      <c r="AH54" s="34">
        <f t="shared" si="28"/>
        <v>545</v>
      </c>
      <c r="AI54" s="35" t="s">
        <v>95</v>
      </c>
      <c r="AJ54" s="35">
        <f t="shared" ref="AJ54:AR54" si="29">AJ36+AJ17</f>
        <v>69</v>
      </c>
      <c r="AK54" s="35">
        <f t="shared" si="29"/>
        <v>30</v>
      </c>
      <c r="AL54" s="35">
        <f t="shared" si="29"/>
        <v>5</v>
      </c>
      <c r="AM54" s="35">
        <f t="shared" si="29"/>
        <v>33</v>
      </c>
      <c r="AN54" s="35">
        <f t="shared" si="29"/>
        <v>41</v>
      </c>
      <c r="AO54" s="35">
        <f t="shared" si="29"/>
        <v>6</v>
      </c>
      <c r="AP54" s="35">
        <f t="shared" si="29"/>
        <v>25</v>
      </c>
      <c r="AQ54" s="34">
        <f t="shared" si="29"/>
        <v>209</v>
      </c>
      <c r="AR54" s="35">
        <f t="shared" si="29"/>
        <v>195</v>
      </c>
      <c r="AS54" s="35">
        <f t="shared" si="12"/>
        <v>10</v>
      </c>
      <c r="AT54" s="35">
        <f t="shared" si="12"/>
        <v>205</v>
      </c>
      <c r="AU54" s="35">
        <f t="shared" si="26"/>
        <v>291</v>
      </c>
      <c r="AV54" s="35">
        <f t="shared" si="26"/>
        <v>9</v>
      </c>
      <c r="AW54" s="35">
        <f t="shared" si="26"/>
        <v>4</v>
      </c>
      <c r="AX54" s="35">
        <f t="shared" si="26"/>
        <v>5</v>
      </c>
      <c r="AY54" s="35">
        <f t="shared" si="14"/>
        <v>486</v>
      </c>
      <c r="AZ54" s="35">
        <f t="shared" si="14"/>
        <v>159</v>
      </c>
      <c r="BA54" s="35">
        <f t="shared" si="14"/>
        <v>36</v>
      </c>
      <c r="BB54" s="35">
        <f t="shared" si="14"/>
        <v>36</v>
      </c>
      <c r="BC54" s="35">
        <f t="shared" si="14"/>
        <v>0</v>
      </c>
    </row>
    <row r="55" spans="1:55">
      <c r="D55" s="140">
        <f>+D47+F47+H47</f>
        <v>35859</v>
      </c>
      <c r="E55" s="140">
        <f>+E47+G47+I47</f>
        <v>17827</v>
      </c>
      <c r="F55" s="140"/>
      <c r="G55" s="140"/>
      <c r="H55" s="140"/>
      <c r="I55" s="140"/>
      <c r="J55" s="140">
        <f>+J47+L47+N47</f>
        <v>37093</v>
      </c>
      <c r="K55" s="140">
        <f>+K47+M47+O47</f>
        <v>18228</v>
      </c>
    </row>
  </sheetData>
  <mergeCells count="3">
    <mergeCell ref="AJ7:AQ7"/>
    <mergeCell ref="AJ26:AQ26"/>
    <mergeCell ref="AJ44:AQ44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2" manualBreakCount="2">
    <brk id="18" max="65535" man="1"/>
    <brk id="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V2778"/>
  <sheetViews>
    <sheetView topLeftCell="A75" zoomScale="75" workbookViewId="0">
      <selection activeCell="A111" sqref="A111"/>
    </sheetView>
  </sheetViews>
  <sheetFormatPr baseColWidth="10" defaultColWidth="11.453125" defaultRowHeight="12.5"/>
  <cols>
    <col min="1" max="1" width="18.26953125" style="88" customWidth="1"/>
    <col min="2" max="2" width="30.7265625" style="100" customWidth="1"/>
    <col min="3" max="12" width="8.7265625" style="113" customWidth="1"/>
    <col min="13" max="13" width="10.81640625" style="113" customWidth="1"/>
    <col min="14" max="14" width="11.26953125" style="113" customWidth="1"/>
    <col min="15" max="15" width="26.453125" style="100" customWidth="1"/>
    <col min="16" max="16" width="8.81640625" style="113" customWidth="1"/>
    <col min="17" max="22" width="7.7265625" style="113" customWidth="1"/>
    <col min="23" max="23" width="7.54296875" style="113" customWidth="1"/>
    <col min="24" max="24" width="8.1796875" style="113" customWidth="1"/>
    <col min="25" max="25" width="7" style="113" customWidth="1"/>
    <col min="26" max="26" width="9.7265625" style="113" customWidth="1"/>
    <col min="27" max="27" width="9.54296875" style="113" customWidth="1"/>
    <col min="28" max="28" width="30.7265625" style="100" customWidth="1"/>
    <col min="29" max="35" width="8.26953125" style="88" customWidth="1"/>
    <col min="36" max="36" width="7.54296875" style="88" customWidth="1"/>
    <col min="37" max="37" width="6.81640625" style="88" customWidth="1"/>
    <col min="38" max="38" width="7.453125" style="88" customWidth="1"/>
    <col min="39" max="40" width="6.54296875" style="88" customWidth="1"/>
    <col min="41" max="41" width="7" style="88" customWidth="1"/>
    <col min="42" max="42" width="7.453125" style="88" customWidth="1"/>
    <col min="43" max="43" width="5.81640625" style="88" customWidth="1"/>
    <col min="44" max="44" width="7.54296875" style="88" customWidth="1"/>
    <col min="45" max="45" width="6.26953125" style="88" customWidth="1"/>
    <col min="46" max="47" width="7.54296875" style="88" customWidth="1"/>
    <col min="48" max="16384" width="11.453125" style="88"/>
  </cols>
  <sheetData>
    <row r="1" spans="1:47">
      <c r="B1" s="86" t="s">
        <v>369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86" t="s">
        <v>370</v>
      </c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86" t="s">
        <v>371</v>
      </c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</row>
    <row r="2" spans="1:47">
      <c r="B2" s="86" t="s">
        <v>50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86" t="s">
        <v>256</v>
      </c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86" t="s">
        <v>196</v>
      </c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</row>
    <row r="3" spans="1:47">
      <c r="B3" s="86" t="s">
        <v>279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86" t="s">
        <v>279</v>
      </c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86" t="s">
        <v>279</v>
      </c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</row>
    <row r="5" spans="1:47">
      <c r="B5" s="89" t="s">
        <v>260</v>
      </c>
      <c r="K5" s="113" t="s">
        <v>68</v>
      </c>
      <c r="O5" s="89" t="s">
        <v>260</v>
      </c>
      <c r="X5" s="113" t="s">
        <v>68</v>
      </c>
      <c r="AB5" s="89" t="s">
        <v>260</v>
      </c>
      <c r="AS5" s="88" t="s">
        <v>68</v>
      </c>
    </row>
    <row r="7" spans="1:47" ht="17.25" customHeight="1">
      <c r="B7" s="90"/>
      <c r="C7" s="27" t="s">
        <v>74</v>
      </c>
      <c r="D7" s="73"/>
      <c r="E7" s="27" t="s">
        <v>75</v>
      </c>
      <c r="F7" s="73"/>
      <c r="G7" s="27" t="s">
        <v>76</v>
      </c>
      <c r="H7" s="73"/>
      <c r="I7" s="27" t="s">
        <v>77</v>
      </c>
      <c r="J7" s="73"/>
      <c r="K7" s="27" t="s">
        <v>78</v>
      </c>
      <c r="L7" s="73"/>
      <c r="M7" s="27" t="s">
        <v>57</v>
      </c>
      <c r="N7" s="73"/>
      <c r="O7" s="90"/>
      <c r="P7" s="27" t="s">
        <v>74</v>
      </c>
      <c r="Q7" s="73"/>
      <c r="R7" s="27" t="s">
        <v>75</v>
      </c>
      <c r="S7" s="73"/>
      <c r="T7" s="27" t="s">
        <v>76</v>
      </c>
      <c r="U7" s="73"/>
      <c r="V7" s="27" t="s">
        <v>77</v>
      </c>
      <c r="W7" s="73"/>
      <c r="X7" s="27" t="s">
        <v>78</v>
      </c>
      <c r="Y7" s="73"/>
      <c r="Z7" s="27" t="s">
        <v>57</v>
      </c>
      <c r="AA7" s="73"/>
      <c r="AB7" s="348"/>
      <c r="AC7" s="559" t="s">
        <v>59</v>
      </c>
      <c r="AD7" s="559"/>
      <c r="AE7" s="559"/>
      <c r="AF7" s="559"/>
      <c r="AG7" s="559"/>
      <c r="AH7" s="560"/>
      <c r="AI7" s="209" t="s">
        <v>47</v>
      </c>
      <c r="AJ7" s="239"/>
      <c r="AK7" s="92"/>
      <c r="AL7" s="209" t="s">
        <v>259</v>
      </c>
      <c r="AM7" s="241"/>
      <c r="AN7" s="92"/>
      <c r="AO7" s="166"/>
      <c r="AP7" s="91"/>
      <c r="AQ7" s="242" t="s">
        <v>175</v>
      </c>
      <c r="AR7" s="209" t="s">
        <v>176</v>
      </c>
      <c r="AS7" s="239"/>
      <c r="AT7" s="243"/>
    </row>
    <row r="8" spans="1:47" ht="33" customHeight="1">
      <c r="B8" s="217" t="s">
        <v>191</v>
      </c>
      <c r="C8" s="28" t="s">
        <v>257</v>
      </c>
      <c r="D8" s="28" t="s">
        <v>79</v>
      </c>
      <c r="E8" s="28" t="s">
        <v>257</v>
      </c>
      <c r="F8" s="28" t="s">
        <v>79</v>
      </c>
      <c r="G8" s="28" t="s">
        <v>257</v>
      </c>
      <c r="H8" s="28" t="s">
        <v>79</v>
      </c>
      <c r="I8" s="28" t="s">
        <v>257</v>
      </c>
      <c r="J8" s="28" t="s">
        <v>79</v>
      </c>
      <c r="K8" s="28" t="s">
        <v>257</v>
      </c>
      <c r="L8" s="28" t="s">
        <v>79</v>
      </c>
      <c r="M8" s="28" t="s">
        <v>257</v>
      </c>
      <c r="N8" s="28" t="s">
        <v>79</v>
      </c>
      <c r="O8" s="217" t="s">
        <v>191</v>
      </c>
      <c r="P8" s="28" t="s">
        <v>257</v>
      </c>
      <c r="Q8" s="28" t="s">
        <v>79</v>
      </c>
      <c r="R8" s="28" t="s">
        <v>257</v>
      </c>
      <c r="S8" s="28" t="s">
        <v>79</v>
      </c>
      <c r="T8" s="28" t="s">
        <v>257</v>
      </c>
      <c r="U8" s="28" t="s">
        <v>79</v>
      </c>
      <c r="V8" s="28" t="s">
        <v>257</v>
      </c>
      <c r="W8" s="28" t="s">
        <v>79</v>
      </c>
      <c r="X8" s="28" t="s">
        <v>257</v>
      </c>
      <c r="Y8" s="28" t="s">
        <v>79</v>
      </c>
      <c r="Z8" s="28" t="s">
        <v>257</v>
      </c>
      <c r="AA8" s="28" t="s">
        <v>79</v>
      </c>
      <c r="AB8" s="287" t="s">
        <v>191</v>
      </c>
      <c r="AC8" s="167" t="s">
        <v>177</v>
      </c>
      <c r="AD8" s="167" t="s">
        <v>178</v>
      </c>
      <c r="AE8" s="167" t="s">
        <v>179</v>
      </c>
      <c r="AF8" s="167" t="s">
        <v>180</v>
      </c>
      <c r="AG8" s="167" t="s">
        <v>181</v>
      </c>
      <c r="AH8" s="216" t="s">
        <v>73</v>
      </c>
      <c r="AI8" s="216" t="s">
        <v>182</v>
      </c>
      <c r="AJ8" s="244" t="s">
        <v>183</v>
      </c>
      <c r="AK8" s="244" t="s">
        <v>184</v>
      </c>
      <c r="AL8" s="245" t="s">
        <v>258</v>
      </c>
      <c r="AM8" s="172" t="s">
        <v>185</v>
      </c>
      <c r="AN8" s="172" t="s">
        <v>90</v>
      </c>
      <c r="AO8" s="172" t="s">
        <v>186</v>
      </c>
      <c r="AP8" s="246" t="s">
        <v>187</v>
      </c>
      <c r="AQ8" s="247" t="s">
        <v>58</v>
      </c>
      <c r="AR8" s="248" t="s">
        <v>65</v>
      </c>
      <c r="AS8" s="210" t="s">
        <v>63</v>
      </c>
      <c r="AT8" s="248" t="s">
        <v>66</v>
      </c>
    </row>
    <row r="9" spans="1:47" ht="14">
      <c r="B9" s="221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20"/>
      <c r="N9" s="120"/>
      <c r="O9" s="221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71"/>
      <c r="AB9" s="301"/>
      <c r="AC9" s="160"/>
      <c r="AD9" s="160"/>
      <c r="AE9" s="160"/>
      <c r="AF9" s="160"/>
      <c r="AG9" s="90"/>
      <c r="AH9" s="84"/>
      <c r="AI9" s="170"/>
      <c r="AJ9" s="170"/>
      <c r="AK9" s="84"/>
      <c r="AL9" s="84"/>
      <c r="AM9" s="84"/>
      <c r="AN9" s="84"/>
      <c r="AO9" s="160"/>
      <c r="AP9" s="84"/>
      <c r="AQ9" s="94"/>
      <c r="AR9" s="208"/>
      <c r="AS9" s="208"/>
      <c r="AT9" s="208"/>
      <c r="AU9" s="99"/>
    </row>
    <row r="10" spans="1:47" ht="13">
      <c r="B10" s="70" t="s">
        <v>81</v>
      </c>
      <c r="C10" s="115">
        <f>SUM(C12:C30)</f>
        <v>246824</v>
      </c>
      <c r="D10" s="115">
        <f t="shared" ref="D10:N10" si="0">SUM(D12:D30)</f>
        <v>119304</v>
      </c>
      <c r="E10" s="115">
        <f t="shared" si="0"/>
        <v>261724</v>
      </c>
      <c r="F10" s="115">
        <f t="shared" si="0"/>
        <v>123916</v>
      </c>
      <c r="G10" s="115">
        <f t="shared" si="0"/>
        <v>231494</v>
      </c>
      <c r="H10" s="115">
        <f t="shared" si="0"/>
        <v>111684</v>
      </c>
      <c r="I10" s="115">
        <f t="shared" si="0"/>
        <v>149268</v>
      </c>
      <c r="J10" s="115">
        <f t="shared" si="0"/>
        <v>73947</v>
      </c>
      <c r="K10" s="115">
        <f t="shared" si="0"/>
        <v>127272</v>
      </c>
      <c r="L10" s="115">
        <f t="shared" si="0"/>
        <v>64187</v>
      </c>
      <c r="M10" s="115">
        <f t="shared" si="0"/>
        <v>1016582</v>
      </c>
      <c r="N10" s="115">
        <f t="shared" si="0"/>
        <v>493038</v>
      </c>
      <c r="O10" s="70" t="s">
        <v>81</v>
      </c>
      <c r="P10" s="115">
        <f>SUM(P12:P30)</f>
        <v>21567</v>
      </c>
      <c r="Q10" s="115">
        <f t="shared" ref="Q10:AA10" si="1">SUM(Q12:Q30)</f>
        <v>9718</v>
      </c>
      <c r="R10" s="115">
        <f t="shared" si="1"/>
        <v>64552</v>
      </c>
      <c r="S10" s="115">
        <f t="shared" si="1"/>
        <v>28095</v>
      </c>
      <c r="T10" s="115">
        <f t="shared" si="1"/>
        <v>49195</v>
      </c>
      <c r="U10" s="115">
        <f t="shared" si="1"/>
        <v>22422</v>
      </c>
      <c r="V10" s="115">
        <f t="shared" si="1"/>
        <v>9494</v>
      </c>
      <c r="W10" s="115">
        <f t="shared" si="1"/>
        <v>4536</v>
      </c>
      <c r="X10" s="115">
        <f t="shared" si="1"/>
        <v>16021</v>
      </c>
      <c r="Y10" s="115">
        <f t="shared" si="1"/>
        <v>8298</v>
      </c>
      <c r="Z10" s="115">
        <f t="shared" si="1"/>
        <v>160829</v>
      </c>
      <c r="AA10" s="115">
        <f t="shared" si="1"/>
        <v>73069</v>
      </c>
      <c r="AB10" s="70" t="s">
        <v>81</v>
      </c>
      <c r="AC10" s="115">
        <f>SUM(AC15:AC30)</f>
        <v>6084</v>
      </c>
      <c r="AD10" s="115">
        <f>SUM(AD15:AD30)</f>
        <v>6192</v>
      </c>
      <c r="AE10" s="115">
        <f>SUM(AE15:AE30)</f>
        <v>6110</v>
      </c>
      <c r="AF10" s="115">
        <f>SUM(AF15:AF30)</f>
        <v>5419</v>
      </c>
      <c r="AG10" s="115">
        <f>SUM(AG15:AG30)</f>
        <v>5186</v>
      </c>
      <c r="AH10" s="116">
        <f>SUM(AH15:AH31)</f>
        <v>28991</v>
      </c>
      <c r="AI10" s="115">
        <f t="shared" ref="AI10:AT10" si="2">SUM(AI12:AI30)</f>
        <v>20825</v>
      </c>
      <c r="AJ10" s="115">
        <f t="shared" si="2"/>
        <v>1957</v>
      </c>
      <c r="AK10" s="115">
        <f t="shared" si="2"/>
        <v>22782</v>
      </c>
      <c r="AL10" s="115">
        <f t="shared" si="2"/>
        <v>7091</v>
      </c>
      <c r="AM10" s="115">
        <f t="shared" si="2"/>
        <v>6148</v>
      </c>
      <c r="AN10" s="115">
        <f t="shared" si="2"/>
        <v>207</v>
      </c>
      <c r="AO10" s="115">
        <f t="shared" si="2"/>
        <v>13446</v>
      </c>
      <c r="AP10" s="115">
        <f t="shared" si="2"/>
        <v>24190</v>
      </c>
      <c r="AQ10" s="115">
        <f t="shared" si="2"/>
        <v>2134</v>
      </c>
      <c r="AR10" s="115">
        <f t="shared" si="2"/>
        <v>6538</v>
      </c>
      <c r="AS10" s="115">
        <f t="shared" si="2"/>
        <v>6237</v>
      </c>
      <c r="AT10" s="115">
        <f t="shared" si="2"/>
        <v>301</v>
      </c>
    </row>
    <row r="11" spans="1:47" ht="10.5" customHeight="1">
      <c r="B11" s="70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70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70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</row>
    <row r="12" spans="1:47" ht="15" customHeight="1">
      <c r="A12" s="14" t="s">
        <v>283</v>
      </c>
      <c r="B12" s="14" t="s">
        <v>284</v>
      </c>
      <c r="C12" s="117">
        <f>+'Niv1Pub  '!C12+'Niv1Privé '!C12</f>
        <v>12815</v>
      </c>
      <c r="D12" s="117">
        <f>+'Niv1Pub  '!D12+'Niv1Privé '!D12</f>
        <v>6123</v>
      </c>
      <c r="E12" s="117">
        <f>+'Niv1Pub  '!E12+'Niv1Privé '!E12</f>
        <v>13560</v>
      </c>
      <c r="F12" s="117">
        <f>+'Niv1Pub  '!F12+'Niv1Privé '!F12</f>
        <v>6367</v>
      </c>
      <c r="G12" s="117">
        <f>+'Niv1Pub  '!G12+'Niv1Privé '!G12</f>
        <v>13394</v>
      </c>
      <c r="H12" s="117">
        <f>+'Niv1Pub  '!H12+'Niv1Privé '!H12</f>
        <v>6443</v>
      </c>
      <c r="I12" s="117">
        <f>+'Niv1Pub  '!I12+'Niv1Privé '!I12</f>
        <v>9426</v>
      </c>
      <c r="J12" s="117">
        <f>+'Niv1Pub  '!J12+'Niv1Privé '!J12</f>
        <v>4627</v>
      </c>
      <c r="K12" s="117">
        <f>+'Niv1Pub  '!K12+'Niv1Privé '!K12</f>
        <v>8977</v>
      </c>
      <c r="L12" s="117">
        <f>+'Niv1Pub  '!L12+'Niv1Privé '!L12</f>
        <v>4473</v>
      </c>
      <c r="M12" s="121">
        <f t="shared" ref="M12:N15" si="3">++C12+E12+G12+I12+K12</f>
        <v>58172</v>
      </c>
      <c r="N12" s="121">
        <f t="shared" si="3"/>
        <v>28033</v>
      </c>
      <c r="O12" s="14" t="s">
        <v>284</v>
      </c>
      <c r="P12" s="249">
        <f>+'Niv1Pub  '!Q12+'Niv1Privé '!Q12</f>
        <v>433</v>
      </c>
      <c r="Q12" s="249">
        <f>+'Niv1Pub  '!R12+'Niv1Privé '!R12</f>
        <v>168</v>
      </c>
      <c r="R12" s="249">
        <f>+'Niv1Pub  '!S12+'Niv1Privé '!S12</f>
        <v>2986</v>
      </c>
      <c r="S12" s="249">
        <f>+'Niv1Pub  '!T12+'Niv1Privé '!T12</f>
        <v>1228</v>
      </c>
      <c r="T12" s="249">
        <f>+'Niv1Pub  '!U12+'Niv1Privé '!U12</f>
        <v>2797</v>
      </c>
      <c r="U12" s="249">
        <f>+'Niv1Pub  '!V12+'Niv1Privé '!V12</f>
        <v>1253</v>
      </c>
      <c r="V12" s="249">
        <f>+'Niv1Pub  '!W12+'Niv1Privé '!W12</f>
        <v>363</v>
      </c>
      <c r="W12" s="249">
        <f>+'Niv1Pub  '!X12+'Niv1Privé '!X12</f>
        <v>176</v>
      </c>
      <c r="X12" s="249">
        <f>+'Niv1Pub  '!Y12+'Niv1Privé '!Y12</f>
        <v>1329</v>
      </c>
      <c r="Y12" s="249">
        <f>+'Niv1Pub  '!Z12+'Niv1Privé '!Z12</f>
        <v>694</v>
      </c>
      <c r="Z12" s="115">
        <f t="shared" ref="Z12:AA14" si="4">P12+R12+T12+V12+X12</f>
        <v>7908</v>
      </c>
      <c r="AA12" s="115">
        <f t="shared" si="4"/>
        <v>3519</v>
      </c>
      <c r="AB12" s="14" t="s">
        <v>284</v>
      </c>
      <c r="AC12" s="372">
        <f>+'Niv1Pub  '!AE12+'Niv1Privé '!AE12</f>
        <v>434</v>
      </c>
      <c r="AD12" s="372">
        <f>+'Niv1Pub  '!AF12+'Niv1Privé '!AF12</f>
        <v>428</v>
      </c>
      <c r="AE12" s="372">
        <f>+'Niv1Pub  '!AG12+'Niv1Privé '!AG12</f>
        <v>432</v>
      </c>
      <c r="AF12" s="372">
        <f>+'Niv1Pub  '!AH12+'Niv1Privé '!AH12</f>
        <v>384</v>
      </c>
      <c r="AG12" s="372">
        <f>+'Niv1Pub  '!AI12+'Niv1Privé '!AI12</f>
        <v>374</v>
      </c>
      <c r="AH12" s="372">
        <f>+'Niv1Pub  '!AJ12+'Niv1Privé '!AJ12</f>
        <v>2052</v>
      </c>
      <c r="AI12" s="372">
        <f>+'Niv1Pub  '!AK12+'Niv1Privé '!AK12</f>
        <v>1505</v>
      </c>
      <c r="AJ12" s="372">
        <f>+'Niv1Pub  '!AL12+'Niv1Privé '!AL12</f>
        <v>71</v>
      </c>
      <c r="AK12" s="372">
        <f>+'Niv1Pub  '!AM12+'Niv1Privé '!AM12</f>
        <v>1576</v>
      </c>
      <c r="AL12" s="372">
        <f>+'Niv1Pub  '!AN12</f>
        <v>510</v>
      </c>
      <c r="AM12" s="372">
        <f>+'Niv1Pub  '!AO12</f>
        <v>284</v>
      </c>
      <c r="AN12" s="372">
        <f>+'Niv1Pub  '!AP12</f>
        <v>7</v>
      </c>
      <c r="AO12" s="372">
        <f>+'Niv1Pub  '!AQ12</f>
        <v>801</v>
      </c>
      <c r="AP12" s="372">
        <f>+'Niv1Pub  '!AQ12+'Niv1Privé '!AN12</f>
        <v>1624</v>
      </c>
      <c r="AQ12" s="372">
        <f>+'Niv1Pub  '!AR12+'Niv1Privé '!AO12</f>
        <v>106</v>
      </c>
      <c r="AR12" s="372">
        <f>+'Niv1Pub  '!AS12+'Niv1Privé '!AP12</f>
        <v>416</v>
      </c>
      <c r="AS12" s="372">
        <f>+'Niv1Pub  '!AT12+'Niv1Privé '!AQ12</f>
        <v>388</v>
      </c>
      <c r="AT12" s="372">
        <f>+'Niv1Pub  '!AU12+'Niv1Privé '!AR12</f>
        <v>28</v>
      </c>
    </row>
    <row r="13" spans="1:47" ht="15" customHeight="1">
      <c r="A13" s="14" t="s">
        <v>283</v>
      </c>
      <c r="B13" s="14" t="s">
        <v>199</v>
      </c>
      <c r="C13" s="117">
        <f>+'Niv1Pub  '!C13+'Niv1Privé '!C13</f>
        <v>7635</v>
      </c>
      <c r="D13" s="117">
        <f>+'Niv1Pub  '!D13+'Niv1Privé '!D13</f>
        <v>3683</v>
      </c>
      <c r="E13" s="117">
        <f>+'Niv1Pub  '!E13+'Niv1Privé '!E13</f>
        <v>8168</v>
      </c>
      <c r="F13" s="117">
        <f>+'Niv1Pub  '!F13+'Niv1Privé '!F13</f>
        <v>3927</v>
      </c>
      <c r="G13" s="117">
        <f>+'Niv1Pub  '!G13+'Niv1Privé '!G13</f>
        <v>8338</v>
      </c>
      <c r="H13" s="117">
        <f>+'Niv1Pub  '!H13+'Niv1Privé '!H13</f>
        <v>3945</v>
      </c>
      <c r="I13" s="117">
        <f>+'Niv1Pub  '!I13+'Niv1Privé '!I13</f>
        <v>5291</v>
      </c>
      <c r="J13" s="117">
        <f>+'Niv1Pub  '!J13+'Niv1Privé '!J13</f>
        <v>2628</v>
      </c>
      <c r="K13" s="117">
        <f>+'Niv1Pub  '!K13+'Niv1Privé '!K13</f>
        <v>3594</v>
      </c>
      <c r="L13" s="117">
        <f>+'Niv1Pub  '!L13+'Niv1Privé '!L13</f>
        <v>1835</v>
      </c>
      <c r="M13" s="121">
        <f t="shared" si="3"/>
        <v>33026</v>
      </c>
      <c r="N13" s="121">
        <f t="shared" si="3"/>
        <v>16018</v>
      </c>
      <c r="O13" s="14" t="s">
        <v>199</v>
      </c>
      <c r="P13" s="249">
        <f>+'Niv1Pub  '!Q13+'Niv1Privé '!Q13</f>
        <v>1589</v>
      </c>
      <c r="Q13" s="249">
        <f>+'Niv1Pub  '!R13+'Niv1Privé '!R13</f>
        <v>676</v>
      </c>
      <c r="R13" s="249">
        <f>+'Niv1Pub  '!S13+'Niv1Privé '!S13</f>
        <v>2014</v>
      </c>
      <c r="S13" s="249">
        <f>+'Niv1Pub  '!T13+'Niv1Privé '!T13</f>
        <v>863</v>
      </c>
      <c r="T13" s="249">
        <f>+'Niv1Pub  '!U13+'Niv1Privé '!U13</f>
        <v>1947</v>
      </c>
      <c r="U13" s="249">
        <f>+'Niv1Pub  '!V13+'Niv1Privé '!V13</f>
        <v>870</v>
      </c>
      <c r="V13" s="249">
        <f>+'Niv1Pub  '!W13+'Niv1Privé '!W13</f>
        <v>762</v>
      </c>
      <c r="W13" s="249">
        <f>+'Niv1Pub  '!X13+'Niv1Privé '!X13</f>
        <v>387</v>
      </c>
      <c r="X13" s="249">
        <f>+'Niv1Pub  '!Y13+'Niv1Privé '!Y13</f>
        <v>291</v>
      </c>
      <c r="Y13" s="249">
        <f>+'Niv1Pub  '!Z13+'Niv1Privé '!Z13</f>
        <v>170</v>
      </c>
      <c r="Z13" s="115">
        <f t="shared" si="4"/>
        <v>6603</v>
      </c>
      <c r="AA13" s="115">
        <f t="shared" si="4"/>
        <v>2966</v>
      </c>
      <c r="AB13" s="14" t="s">
        <v>199</v>
      </c>
      <c r="AC13" s="372">
        <f>+'Niv1Pub  '!AE13+'Niv1Privé '!AE13</f>
        <v>228</v>
      </c>
      <c r="AD13" s="372">
        <f>+'Niv1Pub  '!AF13+'Niv1Privé '!AF13</f>
        <v>237</v>
      </c>
      <c r="AE13" s="372">
        <f>+'Niv1Pub  '!AG13+'Niv1Privé '!AG13</f>
        <v>247</v>
      </c>
      <c r="AF13" s="372">
        <f>+'Niv1Pub  '!AH13+'Niv1Privé '!AH13</f>
        <v>219</v>
      </c>
      <c r="AG13" s="372">
        <f>+'Niv1Pub  '!AI13+'Niv1Privé '!AI13</f>
        <v>207</v>
      </c>
      <c r="AH13" s="372">
        <f>+'Niv1Pub  '!AJ13+'Niv1Privé '!AJ13</f>
        <v>1138</v>
      </c>
      <c r="AI13" s="372">
        <f>+'Niv1Pub  '!AK13+'Niv1Privé '!AK13</f>
        <v>723</v>
      </c>
      <c r="AJ13" s="372">
        <f>+'Niv1Pub  '!AL13+'Niv1Privé '!AL13</f>
        <v>61</v>
      </c>
      <c r="AK13" s="372">
        <f>+'Niv1Pub  '!AM13+'Niv1Privé '!AM13</f>
        <v>784</v>
      </c>
      <c r="AL13" s="372">
        <f>+'Niv1Pub  '!AN13</f>
        <v>187</v>
      </c>
      <c r="AM13" s="372">
        <f>+'Niv1Pub  '!AO13</f>
        <v>207</v>
      </c>
      <c r="AN13" s="372">
        <f>+'Niv1Pub  '!AP13</f>
        <v>7</v>
      </c>
      <c r="AO13" s="372">
        <f>+'Niv1Pub  '!AQ13</f>
        <v>401</v>
      </c>
      <c r="AP13" s="372">
        <f>+'Niv1Pub  '!AQ13+'Niv1Privé '!AN13</f>
        <v>760</v>
      </c>
      <c r="AQ13" s="372">
        <f>+'Niv1Pub  '!AR13+'Niv1Privé '!AO13</f>
        <v>8</v>
      </c>
      <c r="AR13" s="372">
        <f>+'Niv1Pub  '!AS13+'Niv1Privé '!AP13</f>
        <v>213</v>
      </c>
      <c r="AS13" s="372">
        <f>+'Niv1Pub  '!AT13+'Niv1Privé '!AQ13</f>
        <v>209</v>
      </c>
      <c r="AT13" s="372">
        <f>+'Niv1Pub  '!AU13+'Niv1Privé '!AR13</f>
        <v>4</v>
      </c>
    </row>
    <row r="14" spans="1:47" ht="15" customHeight="1">
      <c r="A14" s="14" t="s">
        <v>283</v>
      </c>
      <c r="B14" s="14" t="s">
        <v>200</v>
      </c>
      <c r="C14" s="117">
        <f>+'Niv1Pub  '!C14+'Niv1Privé '!C14</f>
        <v>7501</v>
      </c>
      <c r="D14" s="117">
        <f>+'Niv1Pub  '!D14+'Niv1Privé '!D14</f>
        <v>3661</v>
      </c>
      <c r="E14" s="117">
        <f>+'Niv1Pub  '!E14+'Niv1Privé '!E14</f>
        <v>11017</v>
      </c>
      <c r="F14" s="117">
        <f>+'Niv1Pub  '!F14+'Niv1Privé '!F14</f>
        <v>5108</v>
      </c>
      <c r="G14" s="117">
        <f>+'Niv1Pub  '!G14+'Niv1Privé '!G14</f>
        <v>9525</v>
      </c>
      <c r="H14" s="117">
        <f>+'Niv1Pub  '!H14+'Niv1Privé '!H14</f>
        <v>4543</v>
      </c>
      <c r="I14" s="117">
        <f>+'Niv1Pub  '!I14+'Niv1Privé '!I14</f>
        <v>5255</v>
      </c>
      <c r="J14" s="117">
        <f>+'Niv1Pub  '!J14+'Niv1Privé '!J14</f>
        <v>2719</v>
      </c>
      <c r="K14" s="117">
        <f>+'Niv1Pub  '!K14+'Niv1Privé '!K14</f>
        <v>4945</v>
      </c>
      <c r="L14" s="117">
        <f>+'Niv1Pub  '!L14+'Niv1Privé '!L14</f>
        <v>2502</v>
      </c>
      <c r="M14" s="121">
        <f t="shared" si="3"/>
        <v>38243</v>
      </c>
      <c r="N14" s="121">
        <f t="shared" si="3"/>
        <v>18533</v>
      </c>
      <c r="O14" s="14" t="s">
        <v>200</v>
      </c>
      <c r="P14" s="249">
        <f>+'Niv1Pub  '!Q14+'Niv1Privé '!Q14</f>
        <v>376</v>
      </c>
      <c r="Q14" s="249">
        <f>+'Niv1Pub  '!R14+'Niv1Privé '!R14</f>
        <v>167</v>
      </c>
      <c r="R14" s="249">
        <f>+'Niv1Pub  '!S14+'Niv1Privé '!S14</f>
        <v>3919</v>
      </c>
      <c r="S14" s="249">
        <f>+'Niv1Pub  '!T14+'Niv1Privé '!T14</f>
        <v>1632</v>
      </c>
      <c r="T14" s="249">
        <f>+'Niv1Pub  '!U14+'Niv1Privé '!U14</f>
        <v>2670</v>
      </c>
      <c r="U14" s="249">
        <f>+'Niv1Pub  '!V14+'Niv1Privé '!V14</f>
        <v>1180</v>
      </c>
      <c r="V14" s="249">
        <f>+'Niv1Pub  '!W14+'Niv1Privé '!W14</f>
        <v>146</v>
      </c>
      <c r="W14" s="249">
        <f>+'Niv1Pub  '!X14+'Niv1Privé '!X14</f>
        <v>76</v>
      </c>
      <c r="X14" s="249">
        <f>+'Niv1Pub  '!Y14+'Niv1Privé '!Y14</f>
        <v>998</v>
      </c>
      <c r="Y14" s="249">
        <f>+'Niv1Pub  '!Z14+'Niv1Privé '!Z14</f>
        <v>527</v>
      </c>
      <c r="Z14" s="115">
        <f t="shared" si="4"/>
        <v>8109</v>
      </c>
      <c r="AA14" s="115">
        <f t="shared" si="4"/>
        <v>3582</v>
      </c>
      <c r="AB14" s="14" t="s">
        <v>200</v>
      </c>
      <c r="AC14" s="372">
        <f>+'Niv1Pub  '!AE14+'Niv1Privé '!AE14</f>
        <v>322</v>
      </c>
      <c r="AD14" s="372">
        <f>+'Niv1Pub  '!AF14+'Niv1Privé '!AF14</f>
        <v>338</v>
      </c>
      <c r="AE14" s="372">
        <f>+'Niv1Pub  '!AG14+'Niv1Privé '!AG14</f>
        <v>335</v>
      </c>
      <c r="AF14" s="372">
        <f>+'Niv1Pub  '!AH14+'Niv1Privé '!AH14</f>
        <v>307</v>
      </c>
      <c r="AG14" s="372">
        <f>+'Niv1Pub  '!AI14+'Niv1Privé '!AI14</f>
        <v>297</v>
      </c>
      <c r="AH14" s="372">
        <f>+'Niv1Pub  '!AJ14+'Niv1Privé '!AJ14</f>
        <v>1599</v>
      </c>
      <c r="AI14" s="372">
        <f>+'Niv1Pub  '!AK14+'Niv1Privé '!AK14</f>
        <v>861</v>
      </c>
      <c r="AJ14" s="372">
        <f>+'Niv1Pub  '!AL14+'Niv1Privé '!AL14</f>
        <v>57</v>
      </c>
      <c r="AK14" s="372">
        <f>+'Niv1Pub  '!AM14+'Niv1Privé '!AM14</f>
        <v>918</v>
      </c>
      <c r="AL14" s="372">
        <f>+'Niv1Pub  '!AN14</f>
        <v>326</v>
      </c>
      <c r="AM14" s="372">
        <f>+'Niv1Pub  '!AO14</f>
        <v>426</v>
      </c>
      <c r="AN14" s="372">
        <f>+'Niv1Pub  '!AP14</f>
        <v>6</v>
      </c>
      <c r="AO14" s="372">
        <f>+'Niv1Pub  '!AQ14</f>
        <v>758</v>
      </c>
      <c r="AP14" s="372">
        <f>+'Niv1Pub  '!AQ14+'Niv1Privé '!AN14</f>
        <v>936</v>
      </c>
      <c r="AQ14" s="372">
        <f>+'Niv1Pub  '!AR14+'Niv1Privé '!AO14</f>
        <v>6</v>
      </c>
      <c r="AR14" s="372">
        <f>+'Niv1Pub  '!AS14+'Niv1Privé '!AP14</f>
        <v>316</v>
      </c>
      <c r="AS14" s="372">
        <f>+'Niv1Pub  '!AT14+'Niv1Privé '!AQ14</f>
        <v>315</v>
      </c>
      <c r="AT14" s="372">
        <f>+'Niv1Pub  '!AU14+'Niv1Privé '!AR14</f>
        <v>1</v>
      </c>
    </row>
    <row r="15" spans="1:47" ht="15" customHeight="1">
      <c r="A15" s="14" t="s">
        <v>283</v>
      </c>
      <c r="B15" s="14" t="s">
        <v>201</v>
      </c>
      <c r="C15" s="117">
        <f>+'Niv1Pub  '!C15+'Niv1Privé '!C15</f>
        <v>7924</v>
      </c>
      <c r="D15" s="117">
        <f>+'Niv1Pub  '!D15+'Niv1Privé '!D15</f>
        <v>3813</v>
      </c>
      <c r="E15" s="117">
        <f>+'Niv1Pub  '!E15+'Niv1Privé '!E15</f>
        <v>8406</v>
      </c>
      <c r="F15" s="117">
        <f>+'Niv1Pub  '!F15+'Niv1Privé '!F15</f>
        <v>3876</v>
      </c>
      <c r="G15" s="117">
        <f>+'Niv1Pub  '!G15+'Niv1Privé '!G15</f>
        <v>6734</v>
      </c>
      <c r="H15" s="117">
        <f>+'Niv1Pub  '!H15+'Niv1Privé '!H15</f>
        <v>3301</v>
      </c>
      <c r="I15" s="117">
        <f>+'Niv1Pub  '!I15+'Niv1Privé '!I15</f>
        <v>3693</v>
      </c>
      <c r="J15" s="117">
        <f>+'Niv1Pub  '!J15+'Niv1Privé '!J15</f>
        <v>1843</v>
      </c>
      <c r="K15" s="117">
        <f>+'Niv1Pub  '!K15+'Niv1Privé '!K15</f>
        <v>3106</v>
      </c>
      <c r="L15" s="117">
        <f>+'Niv1Pub  '!L15+'Niv1Privé '!L15</f>
        <v>1577</v>
      </c>
      <c r="M15" s="121">
        <f t="shared" si="3"/>
        <v>29863</v>
      </c>
      <c r="N15" s="121">
        <f t="shared" si="3"/>
        <v>14410</v>
      </c>
      <c r="O15" s="14" t="s">
        <v>201</v>
      </c>
      <c r="P15" s="249">
        <f>+'Niv1Pub  '!Q15+'Niv1Privé '!Q15</f>
        <v>601</v>
      </c>
      <c r="Q15" s="249">
        <f>+'Niv1Pub  '!R15+'Niv1Privé '!R15</f>
        <v>268</v>
      </c>
      <c r="R15" s="249">
        <f>+'Niv1Pub  '!S15+'Niv1Privé '!S15</f>
        <v>2482</v>
      </c>
      <c r="S15" s="249">
        <f>+'Niv1Pub  '!T15+'Niv1Privé '!T15</f>
        <v>1093</v>
      </c>
      <c r="T15" s="249">
        <f>+'Niv1Pub  '!U15+'Niv1Privé '!U15</f>
        <v>1555</v>
      </c>
      <c r="U15" s="249">
        <f>+'Niv1Pub  '!V15+'Niv1Privé '!V15</f>
        <v>717</v>
      </c>
      <c r="V15" s="249">
        <f>+'Niv1Pub  '!W15+'Niv1Privé '!W15</f>
        <v>150</v>
      </c>
      <c r="W15" s="249">
        <f>+'Niv1Pub  '!X15+'Niv1Privé '!X15</f>
        <v>71</v>
      </c>
      <c r="X15" s="249">
        <f>+'Niv1Pub  '!Y15+'Niv1Privé '!Y15</f>
        <v>417</v>
      </c>
      <c r="Y15" s="249">
        <f>+'Niv1Pub  '!Z15+'Niv1Privé '!Z15</f>
        <v>199</v>
      </c>
      <c r="Z15" s="115">
        <f t="shared" ref="Z15:AA30" si="5">P15+R15+T15+V15+X15</f>
        <v>5205</v>
      </c>
      <c r="AA15" s="115">
        <f t="shared" si="5"/>
        <v>2348</v>
      </c>
      <c r="AB15" s="14" t="s">
        <v>201</v>
      </c>
      <c r="AC15" s="372">
        <f>+'Niv1Pub  '!AE15+'Niv1Privé '!AE15</f>
        <v>251</v>
      </c>
      <c r="AD15" s="372">
        <f>+'Niv1Pub  '!AF15+'Niv1Privé '!AF15</f>
        <v>245</v>
      </c>
      <c r="AE15" s="372">
        <f>+'Niv1Pub  '!AG15+'Niv1Privé '!AG15</f>
        <v>239</v>
      </c>
      <c r="AF15" s="372">
        <f>+'Niv1Pub  '!AH15+'Niv1Privé '!AH15</f>
        <v>212</v>
      </c>
      <c r="AG15" s="372">
        <f>+'Niv1Pub  '!AI15+'Niv1Privé '!AI15</f>
        <v>194</v>
      </c>
      <c r="AH15" s="372">
        <f>+'Niv1Pub  '!AJ15+'Niv1Privé '!AJ15</f>
        <v>1141</v>
      </c>
      <c r="AI15" s="372">
        <f>+'Niv1Pub  '!AK15+'Niv1Privé '!AK15</f>
        <v>567</v>
      </c>
      <c r="AJ15" s="372">
        <f>+'Niv1Pub  '!AL15+'Niv1Privé '!AL15</f>
        <v>74</v>
      </c>
      <c r="AK15" s="372">
        <f>+'Niv1Pub  '!AM15+'Niv1Privé '!AM15</f>
        <v>641</v>
      </c>
      <c r="AL15" s="372">
        <f>+'Niv1Pub  '!AN15</f>
        <v>190</v>
      </c>
      <c r="AM15" s="372">
        <f>+'Niv1Pub  '!AO15</f>
        <v>226</v>
      </c>
      <c r="AN15" s="372">
        <f>+'Niv1Pub  '!AP15</f>
        <v>9</v>
      </c>
      <c r="AO15" s="372">
        <f>+'Niv1Pub  '!AQ15</f>
        <v>425</v>
      </c>
      <c r="AP15" s="372">
        <f>+'Niv1Pub  '!AQ15+'Niv1Privé '!AN15</f>
        <v>635</v>
      </c>
      <c r="AQ15" s="372">
        <f>+'Niv1Pub  '!AR15+'Niv1Privé '!AO15</f>
        <v>13</v>
      </c>
      <c r="AR15" s="372">
        <f>+'Niv1Pub  '!AS15+'Niv1Privé '!AP15</f>
        <v>255</v>
      </c>
      <c r="AS15" s="372">
        <f>+'Niv1Pub  '!AT15+'Niv1Privé '!AQ15</f>
        <v>235</v>
      </c>
      <c r="AT15" s="372">
        <f>+'Niv1Pub  '!AU15+'Niv1Privé '!AR15</f>
        <v>20</v>
      </c>
    </row>
    <row r="16" spans="1:47" ht="15" customHeight="1">
      <c r="A16" s="14" t="s">
        <v>283</v>
      </c>
      <c r="B16" s="14" t="s">
        <v>343</v>
      </c>
      <c r="C16" s="117">
        <f>+'Niv1Pub  '!C16+'Niv1Privé '!C16</f>
        <v>16513</v>
      </c>
      <c r="D16" s="117">
        <f>+'Niv1Pub  '!D16+'Niv1Privé '!D16</f>
        <v>7808</v>
      </c>
      <c r="E16" s="117">
        <f>+'Niv1Pub  '!E16+'Niv1Privé '!E16</f>
        <v>15916</v>
      </c>
      <c r="F16" s="117">
        <f>+'Niv1Pub  '!F16+'Niv1Privé '!F16</f>
        <v>7464</v>
      </c>
      <c r="G16" s="117">
        <f>+'Niv1Pub  '!G16+'Niv1Privé '!G16</f>
        <v>16174</v>
      </c>
      <c r="H16" s="117">
        <f>+'Niv1Pub  '!H16+'Niv1Privé '!H16</f>
        <v>7754</v>
      </c>
      <c r="I16" s="117">
        <f>+'Niv1Pub  '!I16+'Niv1Privé '!I16</f>
        <v>12754</v>
      </c>
      <c r="J16" s="117">
        <f>+'Niv1Pub  '!J16+'Niv1Privé '!J16</f>
        <v>6304</v>
      </c>
      <c r="K16" s="117">
        <f>+'Niv1Pub  '!K16+'Niv1Privé '!K16</f>
        <v>10944</v>
      </c>
      <c r="L16" s="117">
        <f>+'Niv1Pub  '!L16+'Niv1Privé '!L16</f>
        <v>5601</v>
      </c>
      <c r="M16" s="121">
        <f t="shared" ref="M16:N30" si="6">++C16+E16+G16+I16+K16</f>
        <v>72301</v>
      </c>
      <c r="N16" s="121">
        <f t="shared" si="6"/>
        <v>34931</v>
      </c>
      <c r="O16" s="14" t="s">
        <v>343</v>
      </c>
      <c r="P16" s="249">
        <f>+'Niv1Pub  '!Q16+'Niv1Privé '!Q16</f>
        <v>1556</v>
      </c>
      <c r="Q16" s="249">
        <f>+'Niv1Pub  '!R16+'Niv1Privé '!R16</f>
        <v>691</v>
      </c>
      <c r="R16" s="249">
        <f>+'Niv1Pub  '!S16+'Niv1Privé '!S16</f>
        <v>2650</v>
      </c>
      <c r="S16" s="249">
        <f>+'Niv1Pub  '!T16+'Niv1Privé '!T16</f>
        <v>1132</v>
      </c>
      <c r="T16" s="249">
        <f>+'Niv1Pub  '!U16+'Niv1Privé '!U16</f>
        <v>2830</v>
      </c>
      <c r="U16" s="249">
        <f>+'Niv1Pub  '!V16+'Niv1Privé '!V16</f>
        <v>1257</v>
      </c>
      <c r="V16" s="249">
        <f>+'Niv1Pub  '!W16+'Niv1Privé '!W16</f>
        <v>1367</v>
      </c>
      <c r="W16" s="249">
        <f>+'Niv1Pub  '!X16+'Niv1Privé '!X16</f>
        <v>649</v>
      </c>
      <c r="X16" s="249">
        <f>+'Niv1Pub  '!Y16+'Niv1Privé '!Y16</f>
        <v>1367</v>
      </c>
      <c r="Y16" s="249">
        <f>+'Niv1Pub  '!Z16+'Niv1Privé '!Z16</f>
        <v>728</v>
      </c>
      <c r="Z16" s="115">
        <f t="shared" si="5"/>
        <v>9770</v>
      </c>
      <c r="AA16" s="115">
        <f t="shared" si="5"/>
        <v>4457</v>
      </c>
      <c r="AB16" s="14" t="s">
        <v>343</v>
      </c>
      <c r="AC16" s="372">
        <f>+'Niv1Pub  '!AE16+'Niv1Privé '!AE16</f>
        <v>441</v>
      </c>
      <c r="AD16" s="372">
        <f>+'Niv1Pub  '!AF16+'Niv1Privé '!AF16</f>
        <v>429</v>
      </c>
      <c r="AE16" s="372">
        <f>+'Niv1Pub  '!AG16+'Niv1Privé '!AG16</f>
        <v>443</v>
      </c>
      <c r="AF16" s="372">
        <f>+'Niv1Pub  '!AH16+'Niv1Privé '!AH16</f>
        <v>394</v>
      </c>
      <c r="AG16" s="372">
        <f>+'Niv1Pub  '!AI16+'Niv1Privé '!AI16</f>
        <v>390</v>
      </c>
      <c r="AH16" s="372">
        <f>+'Niv1Pub  '!AJ16+'Niv1Privé '!AJ16</f>
        <v>2097</v>
      </c>
      <c r="AI16" s="372">
        <f>+'Niv1Pub  '!AK16+'Niv1Privé '!AK16</f>
        <v>1503</v>
      </c>
      <c r="AJ16" s="372">
        <f>+'Niv1Pub  '!AL16+'Niv1Privé '!AL16</f>
        <v>233</v>
      </c>
      <c r="AK16" s="372">
        <f>+'Niv1Pub  '!AM16+'Niv1Privé '!AM16</f>
        <v>1736</v>
      </c>
      <c r="AL16" s="372">
        <f>+'Niv1Pub  '!AN16</f>
        <v>598</v>
      </c>
      <c r="AM16" s="372">
        <f>+'Niv1Pub  '!AO16</f>
        <v>253</v>
      </c>
      <c r="AN16" s="372">
        <f>+'Niv1Pub  '!AP16</f>
        <v>13</v>
      </c>
      <c r="AO16" s="372">
        <f>+'Niv1Pub  '!AQ16</f>
        <v>864</v>
      </c>
      <c r="AP16" s="372">
        <f>+'Niv1Pub  '!AQ16+'Niv1Privé '!AN16</f>
        <v>1932</v>
      </c>
      <c r="AQ16" s="372">
        <f>+'Niv1Pub  '!AR16+'Niv1Privé '!AO16</f>
        <v>308</v>
      </c>
      <c r="AR16" s="372">
        <f>+'Niv1Pub  '!AS16+'Niv1Privé '!AP16</f>
        <v>359</v>
      </c>
      <c r="AS16" s="372">
        <f>+'Niv1Pub  '!AT16+'Niv1Privé '!AQ16</f>
        <v>359</v>
      </c>
      <c r="AT16" s="372">
        <f>+'Niv1Pub  '!AU16+'Niv1Privé '!AR16</f>
        <v>0</v>
      </c>
    </row>
    <row r="17" spans="1:46" ht="15" customHeight="1">
      <c r="A17" s="14" t="s">
        <v>283</v>
      </c>
      <c r="B17" s="14" t="s">
        <v>51</v>
      </c>
      <c r="C17" s="117">
        <f>+'Niv1Pub  '!C17+'Niv1Privé '!C17</f>
        <v>12113</v>
      </c>
      <c r="D17" s="117">
        <f>+'Niv1Pub  '!D17+'Niv1Privé '!D17</f>
        <v>5749</v>
      </c>
      <c r="E17" s="117">
        <f>+'Niv1Pub  '!E17+'Niv1Privé '!E17</f>
        <v>12827</v>
      </c>
      <c r="F17" s="117">
        <f>+'Niv1Pub  '!F17+'Niv1Privé '!F17</f>
        <v>6010</v>
      </c>
      <c r="G17" s="117">
        <f>+'Niv1Pub  '!G17+'Niv1Privé '!G17</f>
        <v>12021</v>
      </c>
      <c r="H17" s="117">
        <f>+'Niv1Pub  '!H17+'Niv1Privé '!H17</f>
        <v>5773</v>
      </c>
      <c r="I17" s="117">
        <f>+'Niv1Pub  '!I17+'Niv1Privé '!I17</f>
        <v>8663</v>
      </c>
      <c r="J17" s="117">
        <f>+'Niv1Pub  '!J17+'Niv1Privé '!J17</f>
        <v>4274</v>
      </c>
      <c r="K17" s="117">
        <f>+'Niv1Pub  '!K17+'Niv1Privé '!K17</f>
        <v>7928</v>
      </c>
      <c r="L17" s="117">
        <f>+'Niv1Pub  '!L17+'Niv1Privé '!L17</f>
        <v>4026</v>
      </c>
      <c r="M17" s="121">
        <f t="shared" si="6"/>
        <v>53552</v>
      </c>
      <c r="N17" s="121">
        <f t="shared" si="6"/>
        <v>25832</v>
      </c>
      <c r="O17" s="14" t="s">
        <v>51</v>
      </c>
      <c r="P17" s="249">
        <f>+'Niv1Pub  '!Q17+'Niv1Privé '!Q17</f>
        <v>195</v>
      </c>
      <c r="Q17" s="249">
        <f>+'Niv1Pub  '!R17+'Niv1Privé '!R17</f>
        <v>78</v>
      </c>
      <c r="R17" s="249">
        <f>+'Niv1Pub  '!S17+'Niv1Privé '!S17</f>
        <v>2994</v>
      </c>
      <c r="S17" s="249">
        <f>+'Niv1Pub  '!T17+'Niv1Privé '!T17</f>
        <v>1198</v>
      </c>
      <c r="T17" s="249">
        <f>+'Niv1Pub  '!U17+'Niv1Privé '!U17</f>
        <v>2825</v>
      </c>
      <c r="U17" s="249">
        <f>+'Niv1Pub  '!V17+'Niv1Privé '!V17</f>
        <v>1248</v>
      </c>
      <c r="V17" s="249">
        <f>+'Niv1Pub  '!W17+'Niv1Privé '!W17</f>
        <v>213</v>
      </c>
      <c r="W17" s="249">
        <f>+'Niv1Pub  '!X17+'Niv1Privé '!X17</f>
        <v>89</v>
      </c>
      <c r="X17" s="249">
        <f>+'Niv1Pub  '!Y17+'Niv1Privé '!Y17</f>
        <v>838</v>
      </c>
      <c r="Y17" s="249">
        <f>+'Niv1Pub  '!Z17+'Niv1Privé '!Z17</f>
        <v>429</v>
      </c>
      <c r="Z17" s="115">
        <f t="shared" si="5"/>
        <v>7065</v>
      </c>
      <c r="AA17" s="115">
        <f t="shared" si="5"/>
        <v>3042</v>
      </c>
      <c r="AB17" s="14" t="s">
        <v>51</v>
      </c>
      <c r="AC17" s="372">
        <f>+'Niv1Pub  '!AE17+'Niv1Privé '!AE17</f>
        <v>410</v>
      </c>
      <c r="AD17" s="372">
        <f>+'Niv1Pub  '!AF17+'Niv1Privé '!AF17</f>
        <v>401</v>
      </c>
      <c r="AE17" s="372">
        <f>+'Niv1Pub  '!AG17+'Niv1Privé '!AG17</f>
        <v>410</v>
      </c>
      <c r="AF17" s="372">
        <f>+'Niv1Pub  '!AH17+'Niv1Privé '!AH17</f>
        <v>360</v>
      </c>
      <c r="AG17" s="372">
        <f>+'Niv1Pub  '!AI17+'Niv1Privé '!AI17</f>
        <v>349</v>
      </c>
      <c r="AH17" s="372">
        <f>+'Niv1Pub  '!AJ17+'Niv1Privé '!AJ17</f>
        <v>1930</v>
      </c>
      <c r="AI17" s="372">
        <f>+'Niv1Pub  '!AK17+'Niv1Privé '!AK17</f>
        <v>1473</v>
      </c>
      <c r="AJ17" s="372">
        <f>+'Niv1Pub  '!AL17+'Niv1Privé '!AL17</f>
        <v>81</v>
      </c>
      <c r="AK17" s="372">
        <f>+'Niv1Pub  '!AM17+'Niv1Privé '!AM17</f>
        <v>1554</v>
      </c>
      <c r="AL17" s="372">
        <f>+'Niv1Pub  '!AN17</f>
        <v>510</v>
      </c>
      <c r="AM17" s="372">
        <f>+'Niv1Pub  '!AO17</f>
        <v>241</v>
      </c>
      <c r="AN17" s="372">
        <f>+'Niv1Pub  '!AP17</f>
        <v>15</v>
      </c>
      <c r="AO17" s="372">
        <f>+'Niv1Pub  '!AQ17</f>
        <v>766</v>
      </c>
      <c r="AP17" s="372">
        <f>+'Niv1Pub  '!AQ17+'Niv1Privé '!AN17</f>
        <v>1568</v>
      </c>
      <c r="AQ17" s="372">
        <f>+'Niv1Pub  '!AR17+'Niv1Privé '!AO17</f>
        <v>124</v>
      </c>
      <c r="AR17" s="372">
        <f>+'Niv1Pub  '!AS17+'Niv1Privé '!AP17</f>
        <v>358</v>
      </c>
      <c r="AS17" s="372">
        <f>+'Niv1Pub  '!AT17+'Niv1Privé '!AQ17</f>
        <v>345</v>
      </c>
      <c r="AT17" s="372">
        <f>+'Niv1Pub  '!AU17+'Niv1Privé '!AR17</f>
        <v>13</v>
      </c>
    </row>
    <row r="18" spans="1:46" ht="15" customHeight="1">
      <c r="A18" s="14" t="s">
        <v>283</v>
      </c>
      <c r="B18" s="14" t="s">
        <v>172</v>
      </c>
      <c r="C18" s="117">
        <f>+'Niv1Pub  '!C18+'Niv1Privé '!C18</f>
        <v>31502</v>
      </c>
      <c r="D18" s="117">
        <f>+'Niv1Pub  '!D18+'Niv1Privé '!D18</f>
        <v>15326</v>
      </c>
      <c r="E18" s="117">
        <f>+'Niv1Pub  '!E18+'Niv1Privé '!E18</f>
        <v>31905</v>
      </c>
      <c r="F18" s="117">
        <f>+'Niv1Pub  '!F18+'Niv1Privé '!F18</f>
        <v>15357</v>
      </c>
      <c r="G18" s="117">
        <f>+'Niv1Pub  '!G18+'Niv1Privé '!G18</f>
        <v>31585</v>
      </c>
      <c r="H18" s="117">
        <f>+'Niv1Pub  '!H18+'Niv1Privé '!H18</f>
        <v>15363</v>
      </c>
      <c r="I18" s="117">
        <f>+'Niv1Pub  '!I18+'Niv1Privé '!I18</f>
        <v>24363</v>
      </c>
      <c r="J18" s="117">
        <f>+'Niv1Pub  '!J18+'Niv1Privé '!J18</f>
        <v>12149</v>
      </c>
      <c r="K18" s="117">
        <f>+'Niv1Pub  '!K18+'Niv1Privé '!K18</f>
        <v>24955</v>
      </c>
      <c r="L18" s="117">
        <f>+'Niv1Pub  '!L18+'Niv1Privé '!L18</f>
        <v>12494</v>
      </c>
      <c r="M18" s="121">
        <f t="shared" si="6"/>
        <v>144310</v>
      </c>
      <c r="N18" s="121">
        <f t="shared" si="6"/>
        <v>70689</v>
      </c>
      <c r="O18" s="14" t="s">
        <v>172</v>
      </c>
      <c r="P18" s="249">
        <f>+'Niv1Pub  '!Q18+'Niv1Privé '!Q18</f>
        <v>951</v>
      </c>
      <c r="Q18" s="249">
        <f>+'Niv1Pub  '!R18+'Niv1Privé '!R18</f>
        <v>405</v>
      </c>
      <c r="R18" s="249">
        <f>+'Niv1Pub  '!S18+'Niv1Privé '!S18</f>
        <v>4170</v>
      </c>
      <c r="S18" s="249">
        <f>+'Niv1Pub  '!T18+'Niv1Privé '!T18</f>
        <v>1760</v>
      </c>
      <c r="T18" s="249">
        <f>+'Niv1Pub  '!U18+'Niv1Privé '!U18</f>
        <v>4534</v>
      </c>
      <c r="U18" s="249">
        <f>+'Niv1Pub  '!V18+'Niv1Privé '!V18</f>
        <v>2011</v>
      </c>
      <c r="V18" s="249">
        <f>+'Niv1Pub  '!W18+'Niv1Privé '!W18</f>
        <v>1004</v>
      </c>
      <c r="W18" s="249">
        <f>+'Niv1Pub  '!X18+'Niv1Privé '!X18</f>
        <v>455</v>
      </c>
      <c r="X18" s="249">
        <f>+'Niv1Pub  '!Y18+'Niv1Privé '!Y18</f>
        <v>2552</v>
      </c>
      <c r="Y18" s="249">
        <f>+'Niv1Pub  '!Z18+'Niv1Privé '!Z18</f>
        <v>1361</v>
      </c>
      <c r="Z18" s="115">
        <f t="shared" si="5"/>
        <v>13211</v>
      </c>
      <c r="AA18" s="115">
        <f t="shared" si="5"/>
        <v>5992</v>
      </c>
      <c r="AB18" s="14" t="s">
        <v>172</v>
      </c>
      <c r="AC18" s="372">
        <f>+'Niv1Pub  '!AE18+'Niv1Privé '!AE18</f>
        <v>795</v>
      </c>
      <c r="AD18" s="372">
        <f>+'Niv1Pub  '!AF18+'Niv1Privé '!AF18</f>
        <v>814</v>
      </c>
      <c r="AE18" s="372">
        <f>+'Niv1Pub  '!AG18+'Niv1Privé '!AG18</f>
        <v>819</v>
      </c>
      <c r="AF18" s="372">
        <f>+'Niv1Pub  '!AH18+'Niv1Privé '!AH18</f>
        <v>700</v>
      </c>
      <c r="AG18" s="372">
        <f>+'Niv1Pub  '!AI18+'Niv1Privé '!AI18</f>
        <v>739</v>
      </c>
      <c r="AH18" s="372">
        <f>+'Niv1Pub  '!AJ18+'Niv1Privé '!AJ18</f>
        <v>3867</v>
      </c>
      <c r="AI18" s="372">
        <f>+'Niv1Pub  '!AK18+'Niv1Privé '!AK18</f>
        <v>3202</v>
      </c>
      <c r="AJ18" s="372">
        <f>+'Niv1Pub  '!AL18+'Niv1Privé '!AL18</f>
        <v>56</v>
      </c>
      <c r="AK18" s="372">
        <f>+'Niv1Pub  '!AM18+'Niv1Privé '!AM18</f>
        <v>3258</v>
      </c>
      <c r="AL18" s="372">
        <f>+'Niv1Pub  '!AN18</f>
        <v>1031</v>
      </c>
      <c r="AM18" s="372">
        <f>+'Niv1Pub  '!AO18</f>
        <v>206</v>
      </c>
      <c r="AN18" s="372">
        <f>+'Niv1Pub  '!AP18</f>
        <v>2</v>
      </c>
      <c r="AO18" s="372">
        <f>+'Niv1Pub  '!AQ18</f>
        <v>1239</v>
      </c>
      <c r="AP18" s="372">
        <f>+'Niv1Pub  '!AQ18+'Niv1Privé '!AN18</f>
        <v>3804</v>
      </c>
      <c r="AQ18" s="372">
        <f>+'Niv1Pub  '!AR18+'Niv1Privé '!AO18</f>
        <v>1044</v>
      </c>
      <c r="AR18" s="372">
        <f>+'Niv1Pub  '!AS18+'Niv1Privé '!AP18</f>
        <v>520</v>
      </c>
      <c r="AS18" s="372">
        <f>+'Niv1Pub  '!AT18+'Niv1Privé '!AQ18</f>
        <v>519</v>
      </c>
      <c r="AT18" s="372">
        <f>+'Niv1Pub  '!AU18+'Niv1Privé '!AR18</f>
        <v>1</v>
      </c>
    </row>
    <row r="19" spans="1:46" ht="15" customHeight="1">
      <c r="A19" s="14" t="s">
        <v>283</v>
      </c>
      <c r="B19" s="14" t="s">
        <v>247</v>
      </c>
      <c r="C19" s="117">
        <f>+'Niv1Pub  '!C19+'Niv1Privé '!C19</f>
        <v>7688</v>
      </c>
      <c r="D19" s="117">
        <f>+'Niv1Pub  '!D19+'Niv1Privé '!D19</f>
        <v>3638</v>
      </c>
      <c r="E19" s="117">
        <f>+'Niv1Pub  '!E19+'Niv1Privé '!E19</f>
        <v>9092</v>
      </c>
      <c r="F19" s="117">
        <f>+'Niv1Pub  '!F19+'Niv1Privé '!F19</f>
        <v>4045</v>
      </c>
      <c r="G19" s="117">
        <f>+'Niv1Pub  '!G19+'Niv1Privé '!G19</f>
        <v>9821</v>
      </c>
      <c r="H19" s="117">
        <f>+'Niv1Pub  '!H19+'Niv1Privé '!H19</f>
        <v>4619</v>
      </c>
      <c r="I19" s="117">
        <f>+'Niv1Pub  '!I19+'Niv1Privé '!I19</f>
        <v>6401</v>
      </c>
      <c r="J19" s="117">
        <f>+'Niv1Pub  '!J19+'Niv1Privé '!J19</f>
        <v>3104</v>
      </c>
      <c r="K19" s="117">
        <f>+'Niv1Pub  '!K19+'Niv1Privé '!K19</f>
        <v>6297</v>
      </c>
      <c r="L19" s="117">
        <f>+'Niv1Pub  '!L19+'Niv1Privé '!L19</f>
        <v>3126</v>
      </c>
      <c r="M19" s="121">
        <f t="shared" si="6"/>
        <v>39299</v>
      </c>
      <c r="N19" s="121">
        <f t="shared" si="6"/>
        <v>18532</v>
      </c>
      <c r="O19" s="14" t="s">
        <v>247</v>
      </c>
      <c r="P19" s="249">
        <f>+'Niv1Pub  '!Q19+'Niv1Privé '!Q19</f>
        <v>313</v>
      </c>
      <c r="Q19" s="249">
        <f>+'Niv1Pub  '!R19+'Niv1Privé '!R19</f>
        <v>114</v>
      </c>
      <c r="R19" s="249">
        <f>+'Niv1Pub  '!S19+'Niv1Privé '!S19</f>
        <v>3094</v>
      </c>
      <c r="S19" s="249">
        <f>+'Niv1Pub  '!T19+'Niv1Privé '!T19</f>
        <v>1237</v>
      </c>
      <c r="T19" s="249">
        <f>+'Niv1Pub  '!U19+'Niv1Privé '!U19</f>
        <v>2737</v>
      </c>
      <c r="U19" s="249">
        <f>+'Niv1Pub  '!V19+'Niv1Privé '!V19</f>
        <v>1246</v>
      </c>
      <c r="V19" s="249">
        <f>+'Niv1Pub  '!W19+'Niv1Privé '!W19</f>
        <v>288</v>
      </c>
      <c r="W19" s="249">
        <f>+'Niv1Pub  '!X19+'Niv1Privé '!X19</f>
        <v>136</v>
      </c>
      <c r="X19" s="249">
        <f>+'Niv1Pub  '!Y19+'Niv1Privé '!Y19</f>
        <v>905</v>
      </c>
      <c r="Y19" s="249">
        <f>+'Niv1Pub  '!Z19+'Niv1Privé '!Z19</f>
        <v>456</v>
      </c>
      <c r="Z19" s="115">
        <f t="shared" si="5"/>
        <v>7337</v>
      </c>
      <c r="AA19" s="115">
        <f t="shared" si="5"/>
        <v>3189</v>
      </c>
      <c r="AB19" s="14" t="s">
        <v>247</v>
      </c>
      <c r="AC19" s="372">
        <f>+'Niv1Pub  '!AE19+'Niv1Privé '!AE19</f>
        <v>327</v>
      </c>
      <c r="AD19" s="372">
        <f>+'Niv1Pub  '!AF19+'Niv1Privé '!AF19</f>
        <v>342</v>
      </c>
      <c r="AE19" s="372">
        <f>+'Niv1Pub  '!AG19+'Niv1Privé '!AG19</f>
        <v>328</v>
      </c>
      <c r="AF19" s="372">
        <f>+'Niv1Pub  '!AH19+'Niv1Privé '!AH19</f>
        <v>306</v>
      </c>
      <c r="AG19" s="372">
        <f>+'Niv1Pub  '!AI19+'Niv1Privé '!AI19</f>
        <v>309</v>
      </c>
      <c r="AH19" s="372">
        <f>+'Niv1Pub  '!AJ19+'Niv1Privé '!AJ19</f>
        <v>1612</v>
      </c>
      <c r="AI19" s="372">
        <f>+'Niv1Pub  '!AK19+'Niv1Privé '!AK19</f>
        <v>1157</v>
      </c>
      <c r="AJ19" s="372">
        <f>+'Niv1Pub  '!AL19+'Niv1Privé '!AL19</f>
        <v>40</v>
      </c>
      <c r="AK19" s="372">
        <f>+'Niv1Pub  '!AM19+'Niv1Privé '!AM19</f>
        <v>1197</v>
      </c>
      <c r="AL19" s="372">
        <f>+'Niv1Pub  '!AN19</f>
        <v>574</v>
      </c>
      <c r="AM19" s="372">
        <f>+'Niv1Pub  '!AO19</f>
        <v>269</v>
      </c>
      <c r="AN19" s="372">
        <f>+'Niv1Pub  '!AP19</f>
        <v>30</v>
      </c>
      <c r="AO19" s="372">
        <f>+'Niv1Pub  '!AQ19</f>
        <v>873</v>
      </c>
      <c r="AP19" s="372">
        <f>+'Niv1Pub  '!AQ19+'Niv1Privé '!AN19</f>
        <v>1138</v>
      </c>
      <c r="AQ19" s="372">
        <f>+'Niv1Pub  '!AR19+'Niv1Privé '!AO19</f>
        <v>33</v>
      </c>
      <c r="AR19" s="372">
        <f>+'Niv1Pub  '!AS19+'Niv1Privé '!AP19</f>
        <v>339</v>
      </c>
      <c r="AS19" s="372">
        <f>+'Niv1Pub  '!AT19+'Niv1Privé '!AQ19</f>
        <v>322</v>
      </c>
      <c r="AT19" s="372">
        <f>+'Niv1Pub  '!AU19+'Niv1Privé '!AR19</f>
        <v>17</v>
      </c>
    </row>
    <row r="20" spans="1:46" ht="15" customHeight="1">
      <c r="A20" s="14" t="s">
        <v>285</v>
      </c>
      <c r="B20" s="14" t="s">
        <v>286</v>
      </c>
      <c r="C20" s="117">
        <f>+'Niv1Pub  '!C20+'Niv1Privé '!C20</f>
        <v>7420</v>
      </c>
      <c r="D20" s="117">
        <f>+'Niv1Pub  '!D20+'Niv1Privé '!D20</f>
        <v>3699</v>
      </c>
      <c r="E20" s="117">
        <f>+'Niv1Pub  '!E20+'Niv1Privé '!E20</f>
        <v>6510</v>
      </c>
      <c r="F20" s="117">
        <f>+'Niv1Pub  '!F20+'Niv1Privé '!F20</f>
        <v>3252</v>
      </c>
      <c r="G20" s="117">
        <f>+'Niv1Pub  '!G20+'Niv1Privé '!G20</f>
        <v>4417</v>
      </c>
      <c r="H20" s="117">
        <f>+'Niv1Pub  '!H20+'Niv1Privé '!H20</f>
        <v>2140</v>
      </c>
      <c r="I20" s="117">
        <f>+'Niv1Pub  '!I20+'Niv1Privé '!I20</f>
        <v>2259</v>
      </c>
      <c r="J20" s="117">
        <f>+'Niv1Pub  '!J20+'Niv1Privé '!J20</f>
        <v>1160</v>
      </c>
      <c r="K20" s="117">
        <f>+'Niv1Pub  '!K20+'Niv1Privé '!K20</f>
        <v>1654</v>
      </c>
      <c r="L20" s="117">
        <f>+'Niv1Pub  '!L20+'Niv1Privé '!L20</f>
        <v>844</v>
      </c>
      <c r="M20" s="121">
        <f t="shared" si="6"/>
        <v>22260</v>
      </c>
      <c r="N20" s="121">
        <f t="shared" si="6"/>
        <v>11095</v>
      </c>
      <c r="O20" s="14" t="s">
        <v>286</v>
      </c>
      <c r="P20" s="249">
        <f>+'Niv1Pub  '!Q20+'Niv1Privé '!Q20</f>
        <v>576</v>
      </c>
      <c r="Q20" s="249">
        <f>+'Niv1Pub  '!R20+'Niv1Privé '!R20</f>
        <v>281</v>
      </c>
      <c r="R20" s="249">
        <f>+'Niv1Pub  '!S20+'Niv1Privé '!S20</f>
        <v>1262</v>
      </c>
      <c r="S20" s="249">
        <f>+'Niv1Pub  '!T20+'Niv1Privé '!T20</f>
        <v>618</v>
      </c>
      <c r="T20" s="249">
        <f>+'Niv1Pub  '!U20+'Niv1Privé '!U20</f>
        <v>965</v>
      </c>
      <c r="U20" s="249">
        <f>+'Niv1Pub  '!V20+'Niv1Privé '!V20</f>
        <v>473</v>
      </c>
      <c r="V20" s="249">
        <f>+'Niv1Pub  '!W20+'Niv1Privé '!W20</f>
        <v>164</v>
      </c>
      <c r="W20" s="249">
        <f>+'Niv1Pub  '!X20+'Niv1Privé '!X20</f>
        <v>78</v>
      </c>
      <c r="X20" s="249">
        <f>+'Niv1Pub  '!Y20+'Niv1Privé '!Y20</f>
        <v>240</v>
      </c>
      <c r="Y20" s="249">
        <f>+'Niv1Pub  '!Z20+'Niv1Privé '!Z20</f>
        <v>109</v>
      </c>
      <c r="Z20" s="115">
        <f t="shared" si="5"/>
        <v>3207</v>
      </c>
      <c r="AA20" s="115">
        <f t="shared" si="5"/>
        <v>1559</v>
      </c>
      <c r="AB20" s="14" t="s">
        <v>286</v>
      </c>
      <c r="AC20" s="372">
        <f>+'Niv1Pub  '!AE20+'Niv1Privé '!AE20</f>
        <v>217</v>
      </c>
      <c r="AD20" s="372">
        <f>+'Niv1Pub  '!AF20+'Niv1Privé '!AF20</f>
        <v>215</v>
      </c>
      <c r="AE20" s="372">
        <f>+'Niv1Pub  '!AG20+'Niv1Privé '!AG20</f>
        <v>205</v>
      </c>
      <c r="AF20" s="372">
        <f>+'Niv1Pub  '!AH20+'Niv1Privé '!AH20</f>
        <v>158</v>
      </c>
      <c r="AG20" s="372">
        <f>+'Niv1Pub  '!AI20+'Niv1Privé '!AI20</f>
        <v>129</v>
      </c>
      <c r="AH20" s="372">
        <f>+'Niv1Pub  '!AJ20+'Niv1Privé '!AJ20</f>
        <v>924</v>
      </c>
      <c r="AI20" s="372">
        <f>+'Niv1Pub  '!AK20+'Niv1Privé '!AK20</f>
        <v>399</v>
      </c>
      <c r="AJ20" s="372">
        <f>+'Niv1Pub  '!AL20+'Niv1Privé '!AL20</f>
        <v>62</v>
      </c>
      <c r="AK20" s="372">
        <f>+'Niv1Pub  '!AM20+'Niv1Privé '!AM20</f>
        <v>461</v>
      </c>
      <c r="AL20" s="372">
        <f>+'Niv1Pub  '!AN20</f>
        <v>96</v>
      </c>
      <c r="AM20" s="372">
        <f>+'Niv1Pub  '!AO20</f>
        <v>220</v>
      </c>
      <c r="AN20" s="372">
        <f>+'Niv1Pub  '!AP20</f>
        <v>0</v>
      </c>
      <c r="AO20" s="372">
        <f>+'Niv1Pub  '!AQ20</f>
        <v>316</v>
      </c>
      <c r="AP20" s="372">
        <f>+'Niv1Pub  '!AQ20+'Niv1Privé '!AN20</f>
        <v>484</v>
      </c>
      <c r="AQ20" s="372">
        <f>+'Niv1Pub  '!AR20+'Niv1Privé '!AO20</f>
        <v>5</v>
      </c>
      <c r="AR20" s="372">
        <f>+'Niv1Pub  '!AS20+'Niv1Privé '!AP20</f>
        <v>248</v>
      </c>
      <c r="AS20" s="372">
        <f>+'Niv1Pub  '!AT20+'Niv1Privé '!AQ20</f>
        <v>206</v>
      </c>
      <c r="AT20" s="372">
        <f>+'Niv1Pub  '!AU20+'Niv1Privé '!AR20</f>
        <v>42</v>
      </c>
    </row>
    <row r="21" spans="1:46" ht="15" customHeight="1">
      <c r="A21" s="14" t="s">
        <v>285</v>
      </c>
      <c r="B21" s="14" t="s">
        <v>344</v>
      </c>
      <c r="C21" s="117">
        <f>+'Niv1Pub  '!C21+'Niv1Privé '!C21</f>
        <v>18609</v>
      </c>
      <c r="D21" s="117">
        <f>+'Niv1Pub  '!D21+'Niv1Privé '!D21</f>
        <v>9073</v>
      </c>
      <c r="E21" s="117">
        <f>+'Niv1Pub  '!E21+'Niv1Privé '!E21</f>
        <v>16310</v>
      </c>
      <c r="F21" s="117">
        <f>+'Niv1Pub  '!F21+'Niv1Privé '!F21</f>
        <v>7938</v>
      </c>
      <c r="G21" s="117">
        <f>+'Niv1Pub  '!G21+'Niv1Privé '!G21</f>
        <v>13885</v>
      </c>
      <c r="H21" s="117">
        <f>+'Niv1Pub  '!H21+'Niv1Privé '!H21</f>
        <v>6744</v>
      </c>
      <c r="I21" s="117">
        <f>+'Niv1Pub  '!I21+'Niv1Privé '!I21</f>
        <v>8182</v>
      </c>
      <c r="J21" s="117">
        <f>+'Niv1Pub  '!J21+'Niv1Privé '!J21</f>
        <v>3973</v>
      </c>
      <c r="K21" s="117">
        <f>+'Niv1Pub  '!K21+'Niv1Privé '!K21</f>
        <v>5495</v>
      </c>
      <c r="L21" s="117">
        <f>+'Niv1Pub  '!L21+'Niv1Privé '!L21</f>
        <v>2796</v>
      </c>
      <c r="M21" s="121">
        <f t="shared" si="6"/>
        <v>62481</v>
      </c>
      <c r="N21" s="121">
        <f t="shared" si="6"/>
        <v>30524</v>
      </c>
      <c r="O21" s="14" t="s">
        <v>344</v>
      </c>
      <c r="P21" s="249">
        <f>+'Niv1Pub  '!Q21+'Niv1Privé '!Q21</f>
        <v>2026</v>
      </c>
      <c r="Q21" s="249">
        <f>+'Niv1Pub  '!R21+'Niv1Privé '!R21</f>
        <v>958</v>
      </c>
      <c r="R21" s="249">
        <f>+'Niv1Pub  '!S21+'Niv1Privé '!S21</f>
        <v>3914</v>
      </c>
      <c r="S21" s="249">
        <f>+'Niv1Pub  '!T21+'Niv1Privé '!T21</f>
        <v>1795</v>
      </c>
      <c r="T21" s="249">
        <f>+'Niv1Pub  '!U21+'Niv1Privé '!U21</f>
        <v>2758</v>
      </c>
      <c r="U21" s="249">
        <f>+'Niv1Pub  '!V21+'Niv1Privé '!V21</f>
        <v>1298</v>
      </c>
      <c r="V21" s="249">
        <f>+'Niv1Pub  '!W21+'Niv1Privé '!W21</f>
        <v>820</v>
      </c>
      <c r="W21" s="249">
        <f>+'Niv1Pub  '!X21+'Niv1Privé '!X21</f>
        <v>403</v>
      </c>
      <c r="X21" s="249">
        <f>+'Niv1Pub  '!Y21+'Niv1Privé '!Y21</f>
        <v>537</v>
      </c>
      <c r="Y21" s="249">
        <f>+'Niv1Pub  '!Z21+'Niv1Privé '!Z21</f>
        <v>281</v>
      </c>
      <c r="Z21" s="115">
        <f t="shared" si="5"/>
        <v>10055</v>
      </c>
      <c r="AA21" s="115">
        <f t="shared" si="5"/>
        <v>4735</v>
      </c>
      <c r="AB21" s="14" t="s">
        <v>344</v>
      </c>
      <c r="AC21" s="372">
        <f>+'Niv1Pub  '!AE21+'Niv1Privé '!AE21</f>
        <v>485</v>
      </c>
      <c r="AD21" s="372">
        <f>+'Niv1Pub  '!AF21+'Niv1Privé '!AF21</f>
        <v>479</v>
      </c>
      <c r="AE21" s="372">
        <f>+'Niv1Pub  '!AG21+'Niv1Privé '!AG21</f>
        <v>472</v>
      </c>
      <c r="AF21" s="372">
        <f>+'Niv1Pub  '!AH21+'Niv1Privé '!AH21</f>
        <v>401</v>
      </c>
      <c r="AG21" s="372">
        <f>+'Niv1Pub  '!AI21+'Niv1Privé '!AI21</f>
        <v>350</v>
      </c>
      <c r="AH21" s="372">
        <f>+'Niv1Pub  '!AJ21+'Niv1Privé '!AJ21</f>
        <v>2187</v>
      </c>
      <c r="AI21" s="372">
        <f>+'Niv1Pub  '!AK21+'Niv1Privé '!AK21</f>
        <v>1018</v>
      </c>
      <c r="AJ21" s="372">
        <f>+'Niv1Pub  '!AL21+'Niv1Privé '!AL21</f>
        <v>201</v>
      </c>
      <c r="AK21" s="372">
        <f>+'Niv1Pub  '!AM21+'Niv1Privé '!AM21</f>
        <v>1219</v>
      </c>
      <c r="AL21" s="372">
        <f>+'Niv1Pub  '!AN21</f>
        <v>242</v>
      </c>
      <c r="AM21" s="372">
        <f>+'Niv1Pub  '!AO21</f>
        <v>558</v>
      </c>
      <c r="AN21" s="372">
        <f>+'Niv1Pub  '!AP21</f>
        <v>2</v>
      </c>
      <c r="AO21" s="372">
        <f>+'Niv1Pub  '!AQ21</f>
        <v>802</v>
      </c>
      <c r="AP21" s="372">
        <f>+'Niv1Pub  '!AQ21+'Niv1Privé '!AN21</f>
        <v>1350</v>
      </c>
      <c r="AQ21" s="372">
        <f>+'Niv1Pub  '!AR21+'Niv1Privé '!AO21</f>
        <v>54</v>
      </c>
      <c r="AR21" s="372">
        <f>+'Niv1Pub  '!AS21+'Niv1Privé '!AP21</f>
        <v>456</v>
      </c>
      <c r="AS21" s="372">
        <f>+'Niv1Pub  '!AT21+'Niv1Privé '!AQ21</f>
        <v>436</v>
      </c>
      <c r="AT21" s="372">
        <f>+'Niv1Pub  '!AU21+'Niv1Privé '!AR21</f>
        <v>20</v>
      </c>
    </row>
    <row r="22" spans="1:46" ht="15" customHeight="1">
      <c r="A22" s="14" t="s">
        <v>287</v>
      </c>
      <c r="B22" s="14" t="s">
        <v>246</v>
      </c>
      <c r="C22" s="117">
        <f>+'Niv1Pub  '!C22+'Niv1Privé '!C22</f>
        <v>13934</v>
      </c>
      <c r="D22" s="117">
        <f>+'Niv1Pub  '!D22+'Niv1Privé '!D22</f>
        <v>6796</v>
      </c>
      <c r="E22" s="117">
        <f>+'Niv1Pub  '!E22+'Niv1Privé '!E22</f>
        <v>18225</v>
      </c>
      <c r="F22" s="117">
        <f>+'Niv1Pub  '!F22+'Niv1Privé '!F22</f>
        <v>8512</v>
      </c>
      <c r="G22" s="117">
        <f>+'Niv1Pub  '!G22+'Niv1Privé '!G22</f>
        <v>14818</v>
      </c>
      <c r="H22" s="117">
        <f>+'Niv1Pub  '!H22+'Niv1Privé '!H22</f>
        <v>7260</v>
      </c>
      <c r="I22" s="117">
        <f>+'Niv1Pub  '!I22+'Niv1Privé '!I22</f>
        <v>8070</v>
      </c>
      <c r="J22" s="117">
        <f>+'Niv1Pub  '!J22+'Niv1Privé '!J22</f>
        <v>4101</v>
      </c>
      <c r="K22" s="117">
        <f>+'Niv1Pub  '!K22+'Niv1Privé '!K22</f>
        <v>6415</v>
      </c>
      <c r="L22" s="117">
        <f>+'Niv1Pub  '!L22+'Niv1Privé '!L22</f>
        <v>3346</v>
      </c>
      <c r="M22" s="121">
        <f t="shared" si="6"/>
        <v>61462</v>
      </c>
      <c r="N22" s="121">
        <f t="shared" si="6"/>
        <v>30015</v>
      </c>
      <c r="O22" s="14" t="s">
        <v>246</v>
      </c>
      <c r="P22" s="249">
        <f>+'Niv1Pub  '!Q22+'Niv1Privé '!Q22</f>
        <v>747</v>
      </c>
      <c r="Q22" s="249">
        <f>+'Niv1Pub  '!R22+'Niv1Privé '!R22</f>
        <v>311</v>
      </c>
      <c r="R22" s="249">
        <f>+'Niv1Pub  '!S22+'Niv1Privé '!S22</f>
        <v>6567</v>
      </c>
      <c r="S22" s="249">
        <f>+'Niv1Pub  '!T22+'Niv1Privé '!T22</f>
        <v>2842</v>
      </c>
      <c r="T22" s="249">
        <f>+'Niv1Pub  '!U22+'Niv1Privé '!U22</f>
        <v>3923</v>
      </c>
      <c r="U22" s="249">
        <f>+'Niv1Pub  '!V22+'Niv1Privé '!V22</f>
        <v>1794</v>
      </c>
      <c r="V22" s="249">
        <f>+'Niv1Pub  '!W22+'Niv1Privé '!W22</f>
        <v>407</v>
      </c>
      <c r="W22" s="249">
        <f>+'Niv1Pub  '!X22+'Niv1Privé '!X22</f>
        <v>183</v>
      </c>
      <c r="X22" s="249">
        <f>+'Niv1Pub  '!Y22+'Niv1Privé '!Y22</f>
        <v>882</v>
      </c>
      <c r="Y22" s="249">
        <f>+'Niv1Pub  '!Z22+'Niv1Privé '!Z22</f>
        <v>472</v>
      </c>
      <c r="Z22" s="115">
        <f t="shared" si="5"/>
        <v>12526</v>
      </c>
      <c r="AA22" s="115">
        <f t="shared" si="5"/>
        <v>5602</v>
      </c>
      <c r="AB22" s="14" t="s">
        <v>246</v>
      </c>
      <c r="AC22" s="372">
        <f>+'Niv1Pub  '!AE22+'Niv1Privé '!AE22</f>
        <v>423</v>
      </c>
      <c r="AD22" s="372">
        <f>+'Niv1Pub  '!AF22+'Niv1Privé '!AF22</f>
        <v>443</v>
      </c>
      <c r="AE22" s="372">
        <f>+'Niv1Pub  '!AG22+'Niv1Privé '!AG22</f>
        <v>420</v>
      </c>
      <c r="AF22" s="372">
        <f>+'Niv1Pub  '!AH22+'Niv1Privé '!AH22</f>
        <v>382</v>
      </c>
      <c r="AG22" s="372">
        <f>+'Niv1Pub  '!AI22+'Niv1Privé '!AI22</f>
        <v>367</v>
      </c>
      <c r="AH22" s="372">
        <f>+'Niv1Pub  '!AJ22+'Niv1Privé '!AJ22</f>
        <v>2035</v>
      </c>
      <c r="AI22" s="372">
        <f>+'Niv1Pub  '!AK22+'Niv1Privé '!AK22</f>
        <v>1142</v>
      </c>
      <c r="AJ22" s="372">
        <f>+'Niv1Pub  '!AL22+'Niv1Privé '!AL22</f>
        <v>132</v>
      </c>
      <c r="AK22" s="372">
        <f>+'Niv1Pub  '!AM22+'Niv1Privé '!AM22</f>
        <v>1274</v>
      </c>
      <c r="AL22" s="372">
        <f>+'Niv1Pub  '!AN22</f>
        <v>400</v>
      </c>
      <c r="AM22" s="372">
        <f>+'Niv1Pub  '!AO22</f>
        <v>405</v>
      </c>
      <c r="AN22" s="372">
        <f>+'Niv1Pub  '!AP22</f>
        <v>17</v>
      </c>
      <c r="AO22" s="372">
        <f>+'Niv1Pub  '!AQ22</f>
        <v>822</v>
      </c>
      <c r="AP22" s="372">
        <f>+'Niv1Pub  '!AQ22+'Niv1Privé '!AN22</f>
        <v>1322</v>
      </c>
      <c r="AQ22" s="372">
        <f>+'Niv1Pub  '!AR22+'Niv1Privé '!AO22</f>
        <v>44</v>
      </c>
      <c r="AR22" s="372">
        <f>+'Niv1Pub  '!AS22+'Niv1Privé '!AP22</f>
        <v>392</v>
      </c>
      <c r="AS22" s="372">
        <f>+'Niv1Pub  '!AT22+'Niv1Privé '!AQ22</f>
        <v>381</v>
      </c>
      <c r="AT22" s="372">
        <f>+'Niv1Pub  '!AU22+'Niv1Privé '!AR22</f>
        <v>11</v>
      </c>
    </row>
    <row r="23" spans="1:46" ht="15" customHeight="1">
      <c r="A23" s="14" t="s">
        <v>287</v>
      </c>
      <c r="B23" s="14" t="s">
        <v>189</v>
      </c>
      <c r="C23" s="117">
        <f>+'Niv1Pub  '!C23+'Niv1Privé '!C23</f>
        <v>12809</v>
      </c>
      <c r="D23" s="117">
        <f>+'Niv1Pub  '!D23+'Niv1Privé '!D23</f>
        <v>6157</v>
      </c>
      <c r="E23" s="117">
        <f>+'Niv1Pub  '!E23+'Niv1Privé '!E23</f>
        <v>13131</v>
      </c>
      <c r="F23" s="117">
        <f>+'Niv1Pub  '!F23+'Niv1Privé '!F23</f>
        <v>6222</v>
      </c>
      <c r="G23" s="117">
        <f>+'Niv1Pub  '!G23+'Niv1Privé '!G23</f>
        <v>10928</v>
      </c>
      <c r="H23" s="117">
        <f>+'Niv1Pub  '!H23+'Niv1Privé '!H23</f>
        <v>5374</v>
      </c>
      <c r="I23" s="117">
        <f>+'Niv1Pub  '!I23+'Niv1Privé '!I23</f>
        <v>6366</v>
      </c>
      <c r="J23" s="117">
        <f>+'Niv1Pub  '!J23+'Niv1Privé '!J23</f>
        <v>3237</v>
      </c>
      <c r="K23" s="117">
        <f>+'Niv1Pub  '!K23+'Niv1Privé '!K23</f>
        <v>4552</v>
      </c>
      <c r="L23" s="117">
        <f>+'Niv1Pub  '!L23+'Niv1Privé '!L23</f>
        <v>2327</v>
      </c>
      <c r="M23" s="121">
        <f t="shared" si="6"/>
        <v>47786</v>
      </c>
      <c r="N23" s="121">
        <f t="shared" si="6"/>
        <v>23317</v>
      </c>
      <c r="O23" s="14" t="s">
        <v>189</v>
      </c>
      <c r="P23" s="249">
        <f>+'Niv1Pub  '!Q23+'Niv1Privé '!Q23</f>
        <v>2138</v>
      </c>
      <c r="Q23" s="249">
        <f>+'Niv1Pub  '!R23+'Niv1Privé '!R23</f>
        <v>929</v>
      </c>
      <c r="R23" s="249">
        <f>+'Niv1Pub  '!S23+'Niv1Privé '!S23</f>
        <v>3195</v>
      </c>
      <c r="S23" s="249">
        <f>+'Niv1Pub  '!T23+'Niv1Privé '!T23</f>
        <v>1440</v>
      </c>
      <c r="T23" s="249">
        <f>+'Niv1Pub  '!U23+'Niv1Privé '!U23</f>
        <v>2624</v>
      </c>
      <c r="U23" s="249">
        <f>+'Niv1Pub  '!V23+'Niv1Privé '!V23</f>
        <v>1219</v>
      </c>
      <c r="V23" s="249">
        <f>+'Niv1Pub  '!W23+'Niv1Privé '!W23</f>
        <v>809</v>
      </c>
      <c r="W23" s="249">
        <f>+'Niv1Pub  '!X23+'Niv1Privé '!X23</f>
        <v>402</v>
      </c>
      <c r="X23" s="249">
        <f>+'Niv1Pub  '!Y23+'Niv1Privé '!Y23</f>
        <v>499</v>
      </c>
      <c r="Y23" s="249">
        <f>+'Niv1Pub  '!Z23+'Niv1Privé '!Z23</f>
        <v>238</v>
      </c>
      <c r="Z23" s="115">
        <f t="shared" si="5"/>
        <v>9265</v>
      </c>
      <c r="AA23" s="115">
        <f t="shared" si="5"/>
        <v>4228</v>
      </c>
      <c r="AB23" s="14" t="s">
        <v>189</v>
      </c>
      <c r="AC23" s="372">
        <f>+'Niv1Pub  '!AE23+'Niv1Privé '!AE23</f>
        <v>353</v>
      </c>
      <c r="AD23" s="372">
        <f>+'Niv1Pub  '!AF23+'Niv1Privé '!AF23</f>
        <v>362</v>
      </c>
      <c r="AE23" s="372">
        <f>+'Niv1Pub  '!AG23+'Niv1Privé '!AG23</f>
        <v>352</v>
      </c>
      <c r="AF23" s="372">
        <f>+'Niv1Pub  '!AH23+'Niv1Privé '!AH23</f>
        <v>312</v>
      </c>
      <c r="AG23" s="372">
        <f>+'Niv1Pub  '!AI23+'Niv1Privé '!AI23</f>
        <v>288</v>
      </c>
      <c r="AH23" s="372">
        <f>+'Niv1Pub  '!AJ23+'Niv1Privé '!AJ23</f>
        <v>1667</v>
      </c>
      <c r="AI23" s="372">
        <f>+'Niv1Pub  '!AK23+'Niv1Privé '!AK23</f>
        <v>834</v>
      </c>
      <c r="AJ23" s="372">
        <f>+'Niv1Pub  '!AL23+'Niv1Privé '!AL23</f>
        <v>140</v>
      </c>
      <c r="AK23" s="372">
        <f>+'Niv1Pub  '!AM23+'Niv1Privé '!AM23</f>
        <v>974</v>
      </c>
      <c r="AL23" s="372">
        <f>+'Niv1Pub  '!AN23</f>
        <v>244</v>
      </c>
      <c r="AM23" s="372">
        <f>+'Niv1Pub  '!AO23</f>
        <v>335</v>
      </c>
      <c r="AN23" s="372">
        <f>+'Niv1Pub  '!AP23</f>
        <v>13</v>
      </c>
      <c r="AO23" s="372">
        <f>+'Niv1Pub  '!AQ23</f>
        <v>592</v>
      </c>
      <c r="AP23" s="372">
        <f>+'Niv1Pub  '!AQ23+'Niv1Privé '!AN23</f>
        <v>1073</v>
      </c>
      <c r="AQ23" s="372">
        <f>+'Niv1Pub  '!AR23+'Niv1Privé '!AO23</f>
        <v>38</v>
      </c>
      <c r="AR23" s="372">
        <f>+'Niv1Pub  '!AS23+'Niv1Privé '!AP23</f>
        <v>376</v>
      </c>
      <c r="AS23" s="372">
        <f>+'Niv1Pub  '!AT23+'Niv1Privé '!AQ23</f>
        <v>336</v>
      </c>
      <c r="AT23" s="372">
        <f>+'Niv1Pub  '!AU23+'Niv1Privé '!AR23</f>
        <v>40</v>
      </c>
    </row>
    <row r="24" spans="1:46" ht="15" customHeight="1">
      <c r="A24" s="14" t="s">
        <v>287</v>
      </c>
      <c r="B24" s="14" t="s">
        <v>173</v>
      </c>
      <c r="C24" s="117">
        <f>+'Niv1Pub  '!C24+'Niv1Privé '!C24</f>
        <v>10375</v>
      </c>
      <c r="D24" s="117">
        <f>+'Niv1Pub  '!D24+'Niv1Privé '!D24</f>
        <v>5058</v>
      </c>
      <c r="E24" s="117">
        <f>+'Niv1Pub  '!E24+'Niv1Privé '!E24</f>
        <v>11692</v>
      </c>
      <c r="F24" s="117">
        <f>+'Niv1Pub  '!F24+'Niv1Privé '!F24</f>
        <v>5573</v>
      </c>
      <c r="G24" s="117">
        <f>+'Niv1Pub  '!G24+'Niv1Privé '!G24</f>
        <v>9170</v>
      </c>
      <c r="H24" s="117">
        <f>+'Niv1Pub  '!H24+'Niv1Privé '!H24</f>
        <v>4505</v>
      </c>
      <c r="I24" s="117">
        <f>+'Niv1Pub  '!I24+'Niv1Privé '!I24</f>
        <v>4920</v>
      </c>
      <c r="J24" s="117">
        <f>+'Niv1Pub  '!J24+'Niv1Privé '!J24</f>
        <v>2475</v>
      </c>
      <c r="K24" s="117">
        <f>+'Niv1Pub  '!K24+'Niv1Privé '!K24</f>
        <v>4284</v>
      </c>
      <c r="L24" s="117">
        <f>+'Niv1Pub  '!L24+'Niv1Privé '!L24</f>
        <v>2169</v>
      </c>
      <c r="M24" s="121">
        <f t="shared" si="6"/>
        <v>40441</v>
      </c>
      <c r="N24" s="121">
        <f t="shared" si="6"/>
        <v>19780</v>
      </c>
      <c r="O24" s="14" t="s">
        <v>173</v>
      </c>
      <c r="P24" s="249">
        <f>+'Niv1Pub  '!Q24+'Niv1Privé '!Q24</f>
        <v>292</v>
      </c>
      <c r="Q24" s="249">
        <f>+'Niv1Pub  '!R24+'Niv1Privé '!R24</f>
        <v>147</v>
      </c>
      <c r="R24" s="249">
        <f>+'Niv1Pub  '!S24+'Niv1Privé '!S24</f>
        <v>3471</v>
      </c>
      <c r="S24" s="249">
        <f>+'Niv1Pub  '!T24+'Niv1Privé '!T24</f>
        <v>1582</v>
      </c>
      <c r="T24" s="249">
        <f>+'Niv1Pub  '!U24+'Niv1Privé '!U24</f>
        <v>2122</v>
      </c>
      <c r="U24" s="249">
        <f>+'Niv1Pub  '!V24+'Niv1Privé '!V24</f>
        <v>986</v>
      </c>
      <c r="V24" s="249">
        <f>+'Niv1Pub  '!W24+'Niv1Privé '!W24</f>
        <v>115</v>
      </c>
      <c r="W24" s="249">
        <f>+'Niv1Pub  '!X24+'Niv1Privé '!X24</f>
        <v>57</v>
      </c>
      <c r="X24" s="249">
        <f>+'Niv1Pub  '!Y24+'Niv1Privé '!Y24</f>
        <v>740</v>
      </c>
      <c r="Y24" s="249">
        <f>+'Niv1Pub  '!Z24+'Niv1Privé '!Z24</f>
        <v>389</v>
      </c>
      <c r="Z24" s="115">
        <f t="shared" si="5"/>
        <v>6740</v>
      </c>
      <c r="AA24" s="115">
        <f t="shared" si="5"/>
        <v>3161</v>
      </c>
      <c r="AB24" s="14" t="s">
        <v>173</v>
      </c>
      <c r="AC24" s="372">
        <f>+'Niv1Pub  '!AE24+'Niv1Privé '!AE24</f>
        <v>282</v>
      </c>
      <c r="AD24" s="372">
        <f>+'Niv1Pub  '!AF24+'Niv1Privé '!AF24</f>
        <v>301</v>
      </c>
      <c r="AE24" s="372">
        <f>+'Niv1Pub  '!AG24+'Niv1Privé '!AG24</f>
        <v>286</v>
      </c>
      <c r="AF24" s="372">
        <f>+'Niv1Pub  '!AH24+'Niv1Privé '!AH24</f>
        <v>251</v>
      </c>
      <c r="AG24" s="372">
        <f>+'Niv1Pub  '!AI24+'Niv1Privé '!AI24</f>
        <v>231</v>
      </c>
      <c r="AH24" s="372">
        <f>+'Niv1Pub  '!AJ24+'Niv1Privé '!AJ24</f>
        <v>1351</v>
      </c>
      <c r="AI24" s="372">
        <f>+'Niv1Pub  '!AK24+'Niv1Privé '!AK24</f>
        <v>702</v>
      </c>
      <c r="AJ24" s="372">
        <f>+'Niv1Pub  '!AL24+'Niv1Privé '!AL24</f>
        <v>137</v>
      </c>
      <c r="AK24" s="372">
        <f>+'Niv1Pub  '!AM24+'Niv1Privé '!AM24</f>
        <v>839</v>
      </c>
      <c r="AL24" s="372">
        <f>+'Niv1Pub  '!AN24</f>
        <v>212</v>
      </c>
      <c r="AM24" s="372">
        <f>+'Niv1Pub  '!AO24</f>
        <v>408</v>
      </c>
      <c r="AN24" s="372">
        <f>+'Niv1Pub  '!AP24</f>
        <v>8</v>
      </c>
      <c r="AO24" s="372">
        <f>+'Niv1Pub  '!AQ24</f>
        <v>628</v>
      </c>
      <c r="AP24" s="372">
        <f>+'Niv1Pub  '!AQ24+'Niv1Privé '!AN24</f>
        <v>913</v>
      </c>
      <c r="AQ24" s="372">
        <f>+'Niv1Pub  '!AR24+'Niv1Privé '!AO24</f>
        <v>18</v>
      </c>
      <c r="AR24" s="372">
        <f>+'Niv1Pub  '!AS24+'Niv1Privé '!AP24</f>
        <v>277</v>
      </c>
      <c r="AS24" s="372">
        <f>+'Niv1Pub  '!AT24+'Niv1Privé '!AQ24</f>
        <v>254</v>
      </c>
      <c r="AT24" s="372">
        <f>+'Niv1Pub  '!AU24+'Niv1Privé '!AR24</f>
        <v>23</v>
      </c>
    </row>
    <row r="25" spans="1:46" ht="15" customHeight="1">
      <c r="A25" s="14" t="s">
        <v>288</v>
      </c>
      <c r="B25" s="14" t="s">
        <v>198</v>
      </c>
      <c r="C25" s="117">
        <f>+'Niv1Pub  '!C25+'Niv1Privé '!C25</f>
        <v>11083</v>
      </c>
      <c r="D25" s="117">
        <f>+'Niv1Pub  '!D25+'Niv1Privé '!D25</f>
        <v>5298</v>
      </c>
      <c r="E25" s="117">
        <f>+'Niv1Pub  '!E25+'Niv1Privé '!E25</f>
        <v>12128</v>
      </c>
      <c r="F25" s="117">
        <f>+'Niv1Pub  '!F25+'Niv1Privé '!F25</f>
        <v>5690</v>
      </c>
      <c r="G25" s="117">
        <f>+'Niv1Pub  '!G25+'Niv1Privé '!G25</f>
        <v>9639</v>
      </c>
      <c r="H25" s="117">
        <f>+'Niv1Pub  '!H25+'Niv1Privé '!H25</f>
        <v>4584</v>
      </c>
      <c r="I25" s="117">
        <f>+'Niv1Pub  '!I25+'Niv1Privé '!I25</f>
        <v>6253</v>
      </c>
      <c r="J25" s="117">
        <f>+'Niv1Pub  '!J25+'Niv1Privé '!J25</f>
        <v>3023</v>
      </c>
      <c r="K25" s="117">
        <f>+'Niv1Pub  '!K25+'Niv1Privé '!K25</f>
        <v>4980</v>
      </c>
      <c r="L25" s="117">
        <f>+'Niv1Pub  '!L25+'Niv1Privé '!L25</f>
        <v>2507</v>
      </c>
      <c r="M25" s="121">
        <f t="shared" si="6"/>
        <v>44083</v>
      </c>
      <c r="N25" s="121">
        <f t="shared" si="6"/>
        <v>21102</v>
      </c>
      <c r="O25" s="14" t="s">
        <v>198</v>
      </c>
      <c r="P25" s="249">
        <f>+'Niv1Pub  '!Q25+'Niv1Privé '!Q25</f>
        <v>503</v>
      </c>
      <c r="Q25" s="249">
        <f>+'Niv1Pub  '!R25+'Niv1Privé '!R25</f>
        <v>218</v>
      </c>
      <c r="R25" s="249">
        <f>+'Niv1Pub  '!S25+'Niv1Privé '!S25</f>
        <v>2810</v>
      </c>
      <c r="S25" s="249">
        <f>+'Niv1Pub  '!T25+'Niv1Privé '!T25</f>
        <v>1207</v>
      </c>
      <c r="T25" s="249">
        <f>+'Niv1Pub  '!U25+'Niv1Privé '!U25</f>
        <v>1973</v>
      </c>
      <c r="U25" s="249">
        <f>+'Niv1Pub  '!V25+'Niv1Privé '!V25</f>
        <v>825</v>
      </c>
      <c r="V25" s="249">
        <f>+'Niv1Pub  '!W25+'Niv1Privé '!W25</f>
        <v>156</v>
      </c>
      <c r="W25" s="249">
        <f>+'Niv1Pub  '!X25+'Niv1Privé '!X25</f>
        <v>63</v>
      </c>
      <c r="X25" s="249">
        <f>+'Niv1Pub  '!Y25+'Niv1Privé '!Y25</f>
        <v>539</v>
      </c>
      <c r="Y25" s="249">
        <f>+'Niv1Pub  '!Z25+'Niv1Privé '!Z25</f>
        <v>273</v>
      </c>
      <c r="Z25" s="115">
        <f t="shared" si="5"/>
        <v>5981</v>
      </c>
      <c r="AA25" s="115">
        <f t="shared" si="5"/>
        <v>2586</v>
      </c>
      <c r="AB25" s="14" t="s">
        <v>198</v>
      </c>
      <c r="AC25" s="372">
        <f>+'Niv1Pub  '!AE25+'Niv1Privé '!AE25</f>
        <v>302</v>
      </c>
      <c r="AD25" s="372">
        <f>+'Niv1Pub  '!AF25+'Niv1Privé '!AF25</f>
        <v>315</v>
      </c>
      <c r="AE25" s="372">
        <f>+'Niv1Pub  '!AG25+'Niv1Privé '!AG25</f>
        <v>312</v>
      </c>
      <c r="AF25" s="372">
        <f>+'Niv1Pub  '!AH25+'Niv1Privé '!AH25</f>
        <v>291</v>
      </c>
      <c r="AG25" s="372">
        <f>+'Niv1Pub  '!AI25+'Niv1Privé '!AI25</f>
        <v>280</v>
      </c>
      <c r="AH25" s="372">
        <f>+'Niv1Pub  '!AJ25+'Niv1Privé '!AJ25</f>
        <v>1500</v>
      </c>
      <c r="AI25" s="372">
        <f>+'Niv1Pub  '!AK25+'Niv1Privé '!AK25</f>
        <v>876</v>
      </c>
      <c r="AJ25" s="372">
        <f>+'Niv1Pub  '!AL25+'Niv1Privé '!AL25</f>
        <v>77</v>
      </c>
      <c r="AK25" s="372">
        <f>+'Niv1Pub  '!AM25+'Niv1Privé '!AM25</f>
        <v>953</v>
      </c>
      <c r="AL25" s="372">
        <f>+'Niv1Pub  '!AN25</f>
        <v>283</v>
      </c>
      <c r="AM25" s="372">
        <f>+'Niv1Pub  '!AO25</f>
        <v>266</v>
      </c>
      <c r="AN25" s="372">
        <f>+'Niv1Pub  '!AP25</f>
        <v>9</v>
      </c>
      <c r="AO25" s="372">
        <f>+'Niv1Pub  '!AQ25</f>
        <v>558</v>
      </c>
      <c r="AP25" s="372">
        <f>+'Niv1Pub  '!AQ25+'Niv1Privé '!AN25</f>
        <v>936</v>
      </c>
      <c r="AQ25" s="372">
        <f>+'Niv1Pub  '!AR25+'Niv1Privé '!AO25</f>
        <v>50</v>
      </c>
      <c r="AR25" s="372">
        <f>+'Niv1Pub  '!AS25+'Niv1Privé '!AP25</f>
        <v>302</v>
      </c>
      <c r="AS25" s="372">
        <f>+'Niv1Pub  '!AT25+'Niv1Privé '!AQ25</f>
        <v>286</v>
      </c>
      <c r="AT25" s="372">
        <f>+'Niv1Pub  '!AU25+'Niv1Privé '!AR25</f>
        <v>16</v>
      </c>
    </row>
    <row r="26" spans="1:46" ht="15" customHeight="1">
      <c r="A26" s="14" t="s">
        <v>288</v>
      </c>
      <c r="B26" s="14" t="s">
        <v>244</v>
      </c>
      <c r="C26" s="117">
        <f>+'Niv1Pub  '!C26+'Niv1Privé '!C26</f>
        <v>13070</v>
      </c>
      <c r="D26" s="117">
        <f>+'Niv1Pub  '!D26+'Niv1Privé '!D26</f>
        <v>6311</v>
      </c>
      <c r="E26" s="117">
        <f>+'Niv1Pub  '!E26+'Niv1Privé '!E26</f>
        <v>17630</v>
      </c>
      <c r="F26" s="117">
        <f>+'Niv1Pub  '!F26+'Niv1Privé '!F26</f>
        <v>8266</v>
      </c>
      <c r="G26" s="117">
        <f>+'Niv1Pub  '!G26+'Niv1Privé '!G26</f>
        <v>13865</v>
      </c>
      <c r="H26" s="117">
        <f>+'Niv1Pub  '!H26+'Niv1Privé '!H26</f>
        <v>6618</v>
      </c>
      <c r="I26" s="117">
        <f>+'Niv1Pub  '!I26+'Niv1Privé '!I26</f>
        <v>7415</v>
      </c>
      <c r="J26" s="117">
        <f>+'Niv1Pub  '!J26+'Niv1Privé '!J26</f>
        <v>3597</v>
      </c>
      <c r="K26" s="117">
        <f>+'Niv1Pub  '!K26+'Niv1Privé '!K26</f>
        <v>5906</v>
      </c>
      <c r="L26" s="117">
        <f>+'Niv1Pub  '!L26+'Niv1Privé '!L26</f>
        <v>2948</v>
      </c>
      <c r="M26" s="121">
        <f t="shared" si="6"/>
        <v>57886</v>
      </c>
      <c r="N26" s="121">
        <f t="shared" si="6"/>
        <v>27740</v>
      </c>
      <c r="O26" s="14" t="s">
        <v>244</v>
      </c>
      <c r="P26" s="249">
        <f>+'Niv1Pub  '!Q26+'Niv1Privé '!Q26</f>
        <v>772</v>
      </c>
      <c r="Q26" s="249">
        <f>+'Niv1Pub  '!R26+'Niv1Privé '!R26</f>
        <v>344</v>
      </c>
      <c r="R26" s="249">
        <f>+'Niv1Pub  '!S26+'Niv1Privé '!S26</f>
        <v>5184</v>
      </c>
      <c r="S26" s="249">
        <f>+'Niv1Pub  '!T26+'Niv1Privé '!T26</f>
        <v>2297</v>
      </c>
      <c r="T26" s="249">
        <f>+'Niv1Pub  '!U26+'Niv1Privé '!U26</f>
        <v>2792</v>
      </c>
      <c r="U26" s="249">
        <f>+'Niv1Pub  '!V26+'Niv1Privé '!V26</f>
        <v>1300</v>
      </c>
      <c r="V26" s="249">
        <f>+'Niv1Pub  '!W26+'Niv1Privé '!W26</f>
        <v>207</v>
      </c>
      <c r="W26" s="249">
        <f>+'Niv1Pub  '!X26+'Niv1Privé '!X26</f>
        <v>91</v>
      </c>
      <c r="X26" s="249">
        <f>+'Niv1Pub  '!Y26+'Niv1Privé '!Y26</f>
        <v>758</v>
      </c>
      <c r="Y26" s="249">
        <f>+'Niv1Pub  '!Z26+'Niv1Privé '!Z26</f>
        <v>391</v>
      </c>
      <c r="Z26" s="115">
        <f t="shared" si="5"/>
        <v>9713</v>
      </c>
      <c r="AA26" s="115">
        <f t="shared" si="5"/>
        <v>4423</v>
      </c>
      <c r="AB26" s="14" t="s">
        <v>244</v>
      </c>
      <c r="AC26" s="372">
        <f>+'Niv1Pub  '!AE26+'Niv1Privé '!AE26</f>
        <v>384</v>
      </c>
      <c r="AD26" s="372">
        <f>+'Niv1Pub  '!AF26+'Niv1Privé '!AF26</f>
        <v>411</v>
      </c>
      <c r="AE26" s="372">
        <f>+'Niv1Pub  '!AG26+'Niv1Privé '!AG26</f>
        <v>399</v>
      </c>
      <c r="AF26" s="372">
        <f>+'Niv1Pub  '!AH26+'Niv1Privé '!AH26</f>
        <v>365</v>
      </c>
      <c r="AG26" s="372">
        <f>+'Niv1Pub  '!AI26+'Niv1Privé '!AI26</f>
        <v>347</v>
      </c>
      <c r="AH26" s="372">
        <f>+'Niv1Pub  '!AJ26+'Niv1Privé '!AJ26</f>
        <v>1906</v>
      </c>
      <c r="AI26" s="372">
        <f>+'Niv1Pub  '!AK26+'Niv1Privé '!AK26</f>
        <v>1025</v>
      </c>
      <c r="AJ26" s="372">
        <f>+'Niv1Pub  '!AL26+'Niv1Privé '!AL26</f>
        <v>138</v>
      </c>
      <c r="AK26" s="372">
        <f>+'Niv1Pub  '!AM26+'Niv1Privé '!AM26</f>
        <v>1163</v>
      </c>
      <c r="AL26" s="372">
        <f>+'Niv1Pub  '!AN26</f>
        <v>323</v>
      </c>
      <c r="AM26" s="372">
        <f>+'Niv1Pub  '!AO26</f>
        <v>517</v>
      </c>
      <c r="AN26" s="372">
        <f>+'Niv1Pub  '!AP26</f>
        <v>14</v>
      </c>
      <c r="AO26" s="372">
        <f>+'Niv1Pub  '!AQ26</f>
        <v>854</v>
      </c>
      <c r="AP26" s="372">
        <f>+'Niv1Pub  '!AQ26+'Niv1Privé '!AN26</f>
        <v>1247</v>
      </c>
      <c r="AQ26" s="372">
        <f>+'Niv1Pub  '!AR26+'Niv1Privé '!AO26</f>
        <v>19</v>
      </c>
      <c r="AR26" s="372">
        <f>+'Niv1Pub  '!AS26+'Niv1Privé '!AP26</f>
        <v>389</v>
      </c>
      <c r="AS26" s="372">
        <f>+'Niv1Pub  '!AT26+'Niv1Privé '!AQ26</f>
        <v>370</v>
      </c>
      <c r="AT26" s="372">
        <f>+'Niv1Pub  '!AU26+'Niv1Privé '!AR26</f>
        <v>19</v>
      </c>
    </row>
    <row r="27" spans="1:46" ht="15" customHeight="1">
      <c r="A27" s="14" t="s">
        <v>288</v>
      </c>
      <c r="B27" s="14" t="s">
        <v>202</v>
      </c>
      <c r="C27" s="117">
        <f>+'Niv1Pub  '!C27+'Niv1Privé '!C27</f>
        <v>7228</v>
      </c>
      <c r="D27" s="117">
        <f>+'Niv1Pub  '!D27+'Niv1Privé '!D27</f>
        <v>3499</v>
      </c>
      <c r="E27" s="117">
        <f>+'Niv1Pub  '!E27+'Niv1Privé '!E27</f>
        <v>7333</v>
      </c>
      <c r="F27" s="117">
        <f>+'Niv1Pub  '!F27+'Niv1Privé '!F27</f>
        <v>3483</v>
      </c>
      <c r="G27" s="117">
        <f>+'Niv1Pub  '!G27+'Niv1Privé '!G27</f>
        <v>7121</v>
      </c>
      <c r="H27" s="117">
        <f>+'Niv1Pub  '!H27+'Niv1Privé '!H27</f>
        <v>3450</v>
      </c>
      <c r="I27" s="117">
        <f>+'Niv1Pub  '!I27+'Niv1Privé '!I27</f>
        <v>5558</v>
      </c>
      <c r="J27" s="117">
        <f>+'Niv1Pub  '!J27+'Niv1Privé '!J27</f>
        <v>2757</v>
      </c>
      <c r="K27" s="117">
        <f>+'Niv1Pub  '!K27+'Niv1Privé '!K27</f>
        <v>5152</v>
      </c>
      <c r="L27" s="117">
        <f>+'Niv1Pub  '!L27+'Niv1Privé '!L27</f>
        <v>2553</v>
      </c>
      <c r="M27" s="121">
        <f t="shared" si="6"/>
        <v>32392</v>
      </c>
      <c r="N27" s="121">
        <f t="shared" si="6"/>
        <v>15742</v>
      </c>
      <c r="O27" s="14" t="s">
        <v>202</v>
      </c>
      <c r="P27" s="249">
        <f>+'Niv1Pub  '!Q27+'Niv1Privé '!Q27</f>
        <v>370</v>
      </c>
      <c r="Q27" s="249">
        <f>+'Niv1Pub  '!R27+'Niv1Privé '!R27</f>
        <v>149</v>
      </c>
      <c r="R27" s="249">
        <f>+'Niv1Pub  '!S27+'Niv1Privé '!S27</f>
        <v>1136</v>
      </c>
      <c r="S27" s="249">
        <f>+'Niv1Pub  '!T27+'Niv1Privé '!T27</f>
        <v>491</v>
      </c>
      <c r="T27" s="249">
        <f>+'Niv1Pub  '!U27+'Niv1Privé '!U27</f>
        <v>1182</v>
      </c>
      <c r="U27" s="249">
        <f>+'Niv1Pub  '!V27+'Niv1Privé '!V27</f>
        <v>552</v>
      </c>
      <c r="V27" s="249">
        <f>+'Niv1Pub  '!W27+'Niv1Privé '!W27</f>
        <v>253</v>
      </c>
      <c r="W27" s="249">
        <f>+'Niv1Pub  '!X27+'Niv1Privé '!X27</f>
        <v>121</v>
      </c>
      <c r="X27" s="249">
        <f>+'Niv1Pub  '!Y27+'Niv1Privé '!Y27</f>
        <v>768</v>
      </c>
      <c r="Y27" s="249">
        <f>+'Niv1Pub  '!Z27+'Niv1Privé '!Z27</f>
        <v>371</v>
      </c>
      <c r="Z27" s="115">
        <f t="shared" si="5"/>
        <v>3709</v>
      </c>
      <c r="AA27" s="115">
        <f t="shared" si="5"/>
        <v>1684</v>
      </c>
      <c r="AB27" s="14" t="s">
        <v>202</v>
      </c>
      <c r="AC27" s="372">
        <f>+'Niv1Pub  '!AE27+'Niv1Privé '!AE27</f>
        <v>206</v>
      </c>
      <c r="AD27" s="372">
        <f>+'Niv1Pub  '!AF27+'Niv1Privé '!AF27</f>
        <v>195</v>
      </c>
      <c r="AE27" s="372">
        <f>+'Niv1Pub  '!AG27+'Niv1Privé '!AG27</f>
        <v>199</v>
      </c>
      <c r="AF27" s="372">
        <f>+'Niv1Pub  '!AH27+'Niv1Privé '!AH27</f>
        <v>169</v>
      </c>
      <c r="AG27" s="372">
        <f>+'Niv1Pub  '!AI27+'Niv1Privé '!AI27</f>
        <v>170</v>
      </c>
      <c r="AH27" s="372">
        <f>+'Niv1Pub  '!AJ27+'Niv1Privé '!AJ27</f>
        <v>939</v>
      </c>
      <c r="AI27" s="372">
        <f>+'Niv1Pub  '!AK27+'Niv1Privé '!AK27</f>
        <v>686</v>
      </c>
      <c r="AJ27" s="372">
        <f>+'Niv1Pub  '!AL27+'Niv1Privé '!AL27</f>
        <v>3</v>
      </c>
      <c r="AK27" s="372">
        <f>+'Niv1Pub  '!AM27+'Niv1Privé '!AM27</f>
        <v>689</v>
      </c>
      <c r="AL27" s="372">
        <f>+'Niv1Pub  '!AN27</f>
        <v>397</v>
      </c>
      <c r="AM27" s="372">
        <f>+'Niv1Pub  '!AO27</f>
        <v>32</v>
      </c>
      <c r="AN27" s="372">
        <f>+'Niv1Pub  '!AP27</f>
        <v>0</v>
      </c>
      <c r="AO27" s="372">
        <f>+'Niv1Pub  '!AQ27</f>
        <v>429</v>
      </c>
      <c r="AP27" s="372">
        <f>+'Niv1Pub  '!AQ27+'Niv1Privé '!AN27</f>
        <v>869</v>
      </c>
      <c r="AQ27" s="372">
        <f>+'Niv1Pub  '!AR27+'Niv1Privé '!AO27</f>
        <v>149</v>
      </c>
      <c r="AR27" s="372">
        <f>+'Niv1Pub  '!AS27+'Niv1Privé '!AP27</f>
        <v>143</v>
      </c>
      <c r="AS27" s="372">
        <f>+'Niv1Pub  '!AT27+'Niv1Privé '!AQ27</f>
        <v>139</v>
      </c>
      <c r="AT27" s="372">
        <f>+'Niv1Pub  '!AU27+'Niv1Privé '!AR27</f>
        <v>4</v>
      </c>
    </row>
    <row r="28" spans="1:46" ht="15" customHeight="1">
      <c r="A28" s="14" t="s">
        <v>288</v>
      </c>
      <c r="B28" s="14" t="s">
        <v>245</v>
      </c>
      <c r="C28" s="117">
        <f>+'Niv1Pub  '!C28+'Niv1Privé '!C28</f>
        <v>15396</v>
      </c>
      <c r="D28" s="117">
        <f>+'Niv1Pub  '!D28+'Niv1Privé '!D28</f>
        <v>7573</v>
      </c>
      <c r="E28" s="117">
        <f>+'Niv1Pub  '!E28+'Niv1Privé '!E28</f>
        <v>18620</v>
      </c>
      <c r="F28" s="117">
        <f>+'Niv1Pub  '!F28+'Niv1Privé '!F28</f>
        <v>8807</v>
      </c>
      <c r="G28" s="117">
        <f>+'Niv1Pub  '!G28+'Niv1Privé '!G28</f>
        <v>15327</v>
      </c>
      <c r="H28" s="117">
        <f>+'Niv1Pub  '!H28+'Niv1Privé '!H28</f>
        <v>7345</v>
      </c>
      <c r="I28" s="117">
        <f>+'Niv1Pub  '!I28+'Niv1Privé '!I28</f>
        <v>9139</v>
      </c>
      <c r="J28" s="117">
        <f>+'Niv1Pub  '!J28+'Niv1Privé '!J28</f>
        <v>4496</v>
      </c>
      <c r="K28" s="117">
        <f>+'Niv1Pub  '!K28+'Niv1Privé '!K28</f>
        <v>7595</v>
      </c>
      <c r="L28" s="117">
        <f>+'Niv1Pub  '!L28+'Niv1Privé '!L28</f>
        <v>3831</v>
      </c>
      <c r="M28" s="121">
        <f t="shared" si="6"/>
        <v>66077</v>
      </c>
      <c r="N28" s="121">
        <f t="shared" si="6"/>
        <v>32052</v>
      </c>
      <c r="O28" s="14" t="s">
        <v>245</v>
      </c>
      <c r="P28" s="249">
        <f>+'Niv1Pub  '!Q28+'Niv1Privé '!Q28</f>
        <v>591</v>
      </c>
      <c r="Q28" s="249">
        <f>+'Niv1Pub  '!R28+'Niv1Privé '!R28</f>
        <v>268</v>
      </c>
      <c r="R28" s="249">
        <f>+'Niv1Pub  '!S28+'Niv1Privé '!S28</f>
        <v>5472</v>
      </c>
      <c r="S28" s="249">
        <f>+'Niv1Pub  '!T28+'Niv1Privé '!T28</f>
        <v>2411</v>
      </c>
      <c r="T28" s="249">
        <f>+'Niv1Pub  '!U28+'Niv1Privé '!U28</f>
        <v>3132</v>
      </c>
      <c r="U28" s="249">
        <f>+'Niv1Pub  '!V28+'Niv1Privé '!V28</f>
        <v>1432</v>
      </c>
      <c r="V28" s="249">
        <f>+'Niv1Pub  '!W28+'Niv1Privé '!W28</f>
        <v>153</v>
      </c>
      <c r="W28" s="249">
        <f>+'Niv1Pub  '!X28+'Niv1Privé '!X28</f>
        <v>79</v>
      </c>
      <c r="X28" s="249">
        <f>+'Niv1Pub  '!Y28+'Niv1Privé '!Y28</f>
        <v>1234</v>
      </c>
      <c r="Y28" s="249">
        <f>+'Niv1Pub  '!Z28+'Niv1Privé '!Z28</f>
        <v>642</v>
      </c>
      <c r="Z28" s="115">
        <f t="shared" si="5"/>
        <v>10582</v>
      </c>
      <c r="AA28" s="115">
        <f t="shared" si="5"/>
        <v>4832</v>
      </c>
      <c r="AB28" s="14" t="s">
        <v>245</v>
      </c>
      <c r="AC28" s="372">
        <f>+'Niv1Pub  '!AE28+'Niv1Privé '!AE28</f>
        <v>373</v>
      </c>
      <c r="AD28" s="372">
        <f>+'Niv1Pub  '!AF28+'Niv1Privé '!AF28</f>
        <v>401</v>
      </c>
      <c r="AE28" s="372">
        <f>+'Niv1Pub  '!AG28+'Niv1Privé '!AG28</f>
        <v>394</v>
      </c>
      <c r="AF28" s="372">
        <f>+'Niv1Pub  '!AH28+'Niv1Privé '!AH28</f>
        <v>357</v>
      </c>
      <c r="AG28" s="372">
        <f>+'Niv1Pub  '!AI28+'Niv1Privé '!AI28</f>
        <v>344</v>
      </c>
      <c r="AH28" s="372">
        <f>+'Niv1Pub  '!AJ28+'Niv1Privé '!AJ28</f>
        <v>1869</v>
      </c>
      <c r="AI28" s="372">
        <f>+'Niv1Pub  '!AK28+'Niv1Privé '!AK28</f>
        <v>1115</v>
      </c>
      <c r="AJ28" s="372">
        <f>+'Niv1Pub  '!AL28+'Niv1Privé '!AL28</f>
        <v>138</v>
      </c>
      <c r="AK28" s="372">
        <f>+'Niv1Pub  '!AM28+'Niv1Privé '!AM28</f>
        <v>1253</v>
      </c>
      <c r="AL28" s="372">
        <f>+'Niv1Pub  '!AN28</f>
        <v>442</v>
      </c>
      <c r="AM28" s="372">
        <f>+'Niv1Pub  '!AO28</f>
        <v>420</v>
      </c>
      <c r="AN28" s="372">
        <f>+'Niv1Pub  '!AP28</f>
        <v>11</v>
      </c>
      <c r="AO28" s="372">
        <f>+'Niv1Pub  '!AQ28</f>
        <v>873</v>
      </c>
      <c r="AP28" s="372">
        <f>+'Niv1Pub  '!AQ28+'Niv1Privé '!AN28</f>
        <v>1277</v>
      </c>
      <c r="AQ28" s="372">
        <f>+'Niv1Pub  '!AR28+'Niv1Privé '!AO28</f>
        <v>33</v>
      </c>
      <c r="AR28" s="372">
        <f>+'Niv1Pub  '!AS28+'Niv1Privé '!AP28</f>
        <v>360</v>
      </c>
      <c r="AS28" s="372">
        <f>+'Niv1Pub  '!AT28+'Niv1Privé '!AQ28</f>
        <v>354</v>
      </c>
      <c r="AT28" s="372">
        <f>+'Niv1Pub  '!AU28+'Niv1Privé '!AR28</f>
        <v>6</v>
      </c>
    </row>
    <row r="29" spans="1:46" ht="15" customHeight="1">
      <c r="A29" s="14" t="s">
        <v>288</v>
      </c>
      <c r="B29" s="14" t="s">
        <v>203</v>
      </c>
      <c r="C29" s="117">
        <f>+'Niv1Pub  '!C29+'Niv1Privé '!C29</f>
        <v>23339</v>
      </c>
      <c r="D29" s="117">
        <f>+'Niv1Pub  '!D29+'Niv1Privé '!D29</f>
        <v>11277</v>
      </c>
      <c r="E29" s="117">
        <f>+'Niv1Pub  '!E29+'Niv1Privé '!E29</f>
        <v>19569</v>
      </c>
      <c r="F29" s="117">
        <f>+'Niv1Pub  '!F29+'Niv1Privé '!F29</f>
        <v>9454</v>
      </c>
      <c r="G29" s="117">
        <f>+'Niv1Pub  '!G29+'Niv1Privé '!G29</f>
        <v>16041</v>
      </c>
      <c r="H29" s="117">
        <f>+'Niv1Pub  '!H29+'Niv1Privé '!H29</f>
        <v>7747</v>
      </c>
      <c r="I29" s="117">
        <f>+'Niv1Pub  '!I29+'Niv1Privé '!I29</f>
        <v>9468</v>
      </c>
      <c r="J29" s="117">
        <f>+'Niv1Pub  '!J29+'Niv1Privé '!J29</f>
        <v>4577</v>
      </c>
      <c r="K29" s="117">
        <f>+'Niv1Pub  '!K29+'Niv1Privé '!K29</f>
        <v>6397</v>
      </c>
      <c r="L29" s="117">
        <f>+'Niv1Pub  '!L29+'Niv1Privé '!L29</f>
        <v>3157</v>
      </c>
      <c r="M29" s="121">
        <f t="shared" si="6"/>
        <v>74814</v>
      </c>
      <c r="N29" s="121">
        <f t="shared" si="6"/>
        <v>36212</v>
      </c>
      <c r="O29" s="14" t="s">
        <v>203</v>
      </c>
      <c r="P29" s="249">
        <f>+'Niv1Pub  '!Q29+'Niv1Privé '!Q29</f>
        <v>5056</v>
      </c>
      <c r="Q29" s="249">
        <f>+'Niv1Pub  '!R29+'Niv1Privé '!R29</f>
        <v>2403</v>
      </c>
      <c r="R29" s="249">
        <f>+'Niv1Pub  '!S29+'Niv1Privé '!S29</f>
        <v>4848</v>
      </c>
      <c r="S29" s="249">
        <f>+'Niv1Pub  '!T29+'Niv1Privé '!T29</f>
        <v>2246</v>
      </c>
      <c r="T29" s="249">
        <f>+'Niv1Pub  '!U29+'Niv1Privé '!U29</f>
        <v>3746</v>
      </c>
      <c r="U29" s="249">
        <f>+'Niv1Pub  '!V29+'Niv1Privé '!V29</f>
        <v>1820</v>
      </c>
      <c r="V29" s="249">
        <f>+'Niv1Pub  '!W29+'Niv1Privé '!W29</f>
        <v>1300</v>
      </c>
      <c r="W29" s="249">
        <f>+'Niv1Pub  '!X29+'Niv1Privé '!X29</f>
        <v>613</v>
      </c>
      <c r="X29" s="249">
        <f>+'Niv1Pub  '!Y29+'Niv1Privé '!Y29</f>
        <v>718</v>
      </c>
      <c r="Y29" s="249">
        <f>+'Niv1Pub  '!Z29+'Niv1Privé '!Z29</f>
        <v>363</v>
      </c>
      <c r="Z29" s="115">
        <f t="shared" si="5"/>
        <v>15668</v>
      </c>
      <c r="AA29" s="115">
        <f t="shared" si="5"/>
        <v>7445</v>
      </c>
      <c r="AB29" s="14" t="s">
        <v>203</v>
      </c>
      <c r="AC29" s="372">
        <f>+'Niv1Pub  '!AE29+'Niv1Privé '!AE29</f>
        <v>523</v>
      </c>
      <c r="AD29" s="372">
        <f>+'Niv1Pub  '!AF29+'Niv1Privé '!AF29</f>
        <v>518</v>
      </c>
      <c r="AE29" s="372">
        <f>+'Niv1Pub  '!AG29+'Niv1Privé '!AG29</f>
        <v>515</v>
      </c>
      <c r="AF29" s="372">
        <f>+'Niv1Pub  '!AH29+'Niv1Privé '!AH29</f>
        <v>456</v>
      </c>
      <c r="AG29" s="372">
        <f>+'Niv1Pub  '!AI29+'Niv1Privé '!AI29</f>
        <v>411</v>
      </c>
      <c r="AH29" s="372">
        <f>+'Niv1Pub  '!AJ29+'Niv1Privé '!AJ29</f>
        <v>2423</v>
      </c>
      <c r="AI29" s="372">
        <f>+'Niv1Pub  '!AK29+'Niv1Privé '!AK29</f>
        <v>1235</v>
      </c>
      <c r="AJ29" s="372">
        <f>+'Niv1Pub  '!AL29+'Niv1Privé '!AL29</f>
        <v>166</v>
      </c>
      <c r="AK29" s="372">
        <f>+'Niv1Pub  '!AM29+'Niv1Privé '!AM29</f>
        <v>1401</v>
      </c>
      <c r="AL29" s="372">
        <f>+'Niv1Pub  '!AN29</f>
        <v>338</v>
      </c>
      <c r="AM29" s="372">
        <f>+'Niv1Pub  '!AO29</f>
        <v>639</v>
      </c>
      <c r="AN29" s="372">
        <f>+'Niv1Pub  '!AP29</f>
        <v>33</v>
      </c>
      <c r="AO29" s="372">
        <f>+'Niv1Pub  '!AQ29</f>
        <v>1010</v>
      </c>
      <c r="AP29" s="372">
        <f>+'Niv1Pub  '!AQ29+'Niv1Privé '!AN29</f>
        <v>1463</v>
      </c>
      <c r="AQ29" s="372">
        <f>+'Niv1Pub  '!AR29+'Niv1Privé '!AO29</f>
        <v>39</v>
      </c>
      <c r="AR29" s="372">
        <f>+'Niv1Pub  '!AS29+'Niv1Privé '!AP29</f>
        <v>494</v>
      </c>
      <c r="AS29" s="372">
        <f>+'Niv1Pub  '!AT29+'Niv1Privé '!AQ29</f>
        <v>479</v>
      </c>
      <c r="AT29" s="372">
        <f>+'Niv1Pub  '!AU29+'Niv1Privé '!AR29</f>
        <v>15</v>
      </c>
    </row>
    <row r="30" spans="1:46" ht="15" customHeight="1">
      <c r="A30" s="14" t="s">
        <v>288</v>
      </c>
      <c r="B30" s="14" t="s">
        <v>204</v>
      </c>
      <c r="C30" s="117">
        <f>+'Niv1Pub  '!C30+'Niv1Privé '!C30</f>
        <v>9870</v>
      </c>
      <c r="D30" s="117">
        <f>+'Niv1Pub  '!D30+'Niv1Privé '!D30</f>
        <v>4762</v>
      </c>
      <c r="E30" s="117">
        <f>+'Niv1Pub  '!E30+'Niv1Privé '!E30</f>
        <v>9685</v>
      </c>
      <c r="F30" s="117">
        <f>+'Niv1Pub  '!F30+'Niv1Privé '!F30</f>
        <v>4565</v>
      </c>
      <c r="G30" s="117">
        <f>+'Niv1Pub  '!G30+'Niv1Privé '!G30</f>
        <v>8691</v>
      </c>
      <c r="H30" s="117">
        <f>+'Niv1Pub  '!H30+'Niv1Privé '!H30</f>
        <v>4176</v>
      </c>
      <c r="I30" s="117">
        <f>+'Niv1Pub  '!I30+'Niv1Privé '!I30</f>
        <v>5792</v>
      </c>
      <c r="J30" s="117">
        <f>+'Niv1Pub  '!J30+'Niv1Privé '!J30</f>
        <v>2903</v>
      </c>
      <c r="K30" s="117">
        <f>+'Niv1Pub  '!K30+'Niv1Privé '!K30</f>
        <v>4096</v>
      </c>
      <c r="L30" s="117">
        <f>+'Niv1Pub  '!L30+'Niv1Privé '!L30</f>
        <v>2075</v>
      </c>
      <c r="M30" s="121">
        <f t="shared" si="6"/>
        <v>38134</v>
      </c>
      <c r="N30" s="121">
        <f t="shared" si="6"/>
        <v>18481</v>
      </c>
      <c r="O30" s="14" t="s">
        <v>204</v>
      </c>
      <c r="P30" s="249">
        <f>+'Niv1Pub  '!Q30+'Niv1Privé '!Q30</f>
        <v>2482</v>
      </c>
      <c r="Q30" s="249">
        <f>+'Niv1Pub  '!R30+'Niv1Privé '!R30</f>
        <v>1143</v>
      </c>
      <c r="R30" s="249">
        <f>+'Niv1Pub  '!S30+'Niv1Privé '!S30</f>
        <v>2384</v>
      </c>
      <c r="S30" s="249">
        <f>+'Niv1Pub  '!T30+'Niv1Privé '!T30</f>
        <v>1023</v>
      </c>
      <c r="T30" s="249">
        <f>+'Niv1Pub  '!U30+'Niv1Privé '!U30</f>
        <v>2083</v>
      </c>
      <c r="U30" s="249">
        <f>+'Niv1Pub  '!V30+'Niv1Privé '!V30</f>
        <v>941</v>
      </c>
      <c r="V30" s="249">
        <f>+'Niv1Pub  '!W30+'Niv1Privé '!W30</f>
        <v>817</v>
      </c>
      <c r="W30" s="249">
        <f>+'Niv1Pub  '!X30+'Niv1Privé '!X30</f>
        <v>407</v>
      </c>
      <c r="X30" s="249">
        <f>+'Niv1Pub  '!Y30+'Niv1Privé '!Y30</f>
        <v>409</v>
      </c>
      <c r="Y30" s="249">
        <f>+'Niv1Pub  '!Z30+'Niv1Privé '!Z30</f>
        <v>205</v>
      </c>
      <c r="Z30" s="115">
        <f t="shared" si="5"/>
        <v>8175</v>
      </c>
      <c r="AA30" s="115">
        <f t="shared" si="5"/>
        <v>3719</v>
      </c>
      <c r="AB30" s="14" t="s">
        <v>204</v>
      </c>
      <c r="AC30" s="372">
        <f>+'Niv1Pub  '!AE30+'Niv1Privé '!AE30</f>
        <v>312</v>
      </c>
      <c r="AD30" s="372">
        <f>+'Niv1Pub  '!AF30+'Niv1Privé '!AF30</f>
        <v>321</v>
      </c>
      <c r="AE30" s="372">
        <f>+'Niv1Pub  '!AG30+'Niv1Privé '!AG30</f>
        <v>317</v>
      </c>
      <c r="AF30" s="372">
        <f>+'Niv1Pub  '!AH30+'Niv1Privé '!AH30</f>
        <v>305</v>
      </c>
      <c r="AG30" s="372">
        <f>+'Niv1Pub  '!AI30+'Niv1Privé '!AI30</f>
        <v>288</v>
      </c>
      <c r="AH30" s="372">
        <f>+'Niv1Pub  '!AJ30+'Niv1Privé '!AJ30</f>
        <v>1543</v>
      </c>
      <c r="AI30" s="372">
        <f>+'Niv1Pub  '!AK30+'Niv1Privé '!AK30</f>
        <v>802</v>
      </c>
      <c r="AJ30" s="372">
        <f>+'Niv1Pub  '!AL30+'Niv1Privé '!AL30</f>
        <v>90</v>
      </c>
      <c r="AK30" s="372">
        <f>+'Niv1Pub  '!AM30+'Niv1Privé '!AM30</f>
        <v>892</v>
      </c>
      <c r="AL30" s="372">
        <f>+'Niv1Pub  '!AN30</f>
        <v>188</v>
      </c>
      <c r="AM30" s="372">
        <f>+'Niv1Pub  '!AO30</f>
        <v>236</v>
      </c>
      <c r="AN30" s="372">
        <f>+'Niv1Pub  '!AP30</f>
        <v>11</v>
      </c>
      <c r="AO30" s="372">
        <f>+'Niv1Pub  '!AQ30</f>
        <v>435</v>
      </c>
      <c r="AP30" s="372">
        <f>+'Niv1Pub  '!AQ30+'Niv1Privé '!AN30</f>
        <v>859</v>
      </c>
      <c r="AQ30" s="372">
        <f>+'Niv1Pub  '!AR30+'Niv1Privé '!AO30</f>
        <v>43</v>
      </c>
      <c r="AR30" s="372">
        <f>+'Niv1Pub  '!AS30+'Niv1Privé '!AP30</f>
        <v>325</v>
      </c>
      <c r="AS30" s="372">
        <f>+'Niv1Pub  '!AT30+'Niv1Privé '!AQ30</f>
        <v>304</v>
      </c>
      <c r="AT30" s="372">
        <f>+'Niv1Pub  '!AU30+'Niv1Privé '!AR30</f>
        <v>21</v>
      </c>
    </row>
    <row r="31" spans="1:46" ht="15" customHeight="1">
      <c r="B31" s="93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93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93"/>
      <c r="AC31" s="250">
        <v>0</v>
      </c>
      <c r="AD31" s="250">
        <v>0</v>
      </c>
      <c r="AE31" s="250">
        <v>0</v>
      </c>
      <c r="AF31" s="250">
        <v>0</v>
      </c>
      <c r="AG31" s="250">
        <v>0</v>
      </c>
      <c r="AH31" s="250">
        <v>0</v>
      </c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</row>
    <row r="32" spans="1:46">
      <c r="B32" s="98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98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</row>
    <row r="33" spans="1:46">
      <c r="B33" s="86" t="s">
        <v>372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86" t="s">
        <v>373</v>
      </c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86" t="s">
        <v>374</v>
      </c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</row>
    <row r="34" spans="1:46">
      <c r="B34" s="86" t="s">
        <v>50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86" t="s">
        <v>256</v>
      </c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86" t="s">
        <v>196</v>
      </c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</row>
    <row r="35" spans="1:46">
      <c r="B35" s="86" t="s">
        <v>279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86" t="s">
        <v>279</v>
      </c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86" t="s">
        <v>279</v>
      </c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</row>
    <row r="36" spans="1:46"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</row>
    <row r="37" spans="1:46">
      <c r="B37" s="89" t="s">
        <v>261</v>
      </c>
      <c r="C37" s="119"/>
      <c r="D37" s="119"/>
      <c r="E37" s="119"/>
      <c r="F37" s="119"/>
      <c r="G37" s="119"/>
      <c r="H37" s="119"/>
      <c r="I37" s="119"/>
      <c r="J37" s="119"/>
      <c r="K37" s="119" t="s">
        <v>68</v>
      </c>
      <c r="L37" s="119"/>
      <c r="M37" s="119"/>
      <c r="N37" s="119"/>
      <c r="O37" s="89" t="s">
        <v>261</v>
      </c>
      <c r="P37" s="119"/>
      <c r="Q37" s="119"/>
      <c r="R37" s="119"/>
      <c r="S37" s="119"/>
      <c r="T37" s="119"/>
      <c r="U37" s="119"/>
      <c r="V37" s="119"/>
      <c r="W37" s="119"/>
      <c r="X37" s="119" t="s">
        <v>68</v>
      </c>
      <c r="Y37" s="119"/>
      <c r="Z37" s="119"/>
      <c r="AA37" s="119"/>
      <c r="AB37" s="89" t="s">
        <v>261</v>
      </c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P37" s="100"/>
      <c r="AQ37" s="100"/>
      <c r="AS37" s="100" t="s">
        <v>68</v>
      </c>
    </row>
    <row r="38" spans="1:46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</row>
    <row r="39" spans="1:46" ht="16.5" customHeight="1">
      <c r="B39" s="90"/>
      <c r="C39" s="27" t="s">
        <v>74</v>
      </c>
      <c r="D39" s="73"/>
      <c r="E39" s="27" t="s">
        <v>75</v>
      </c>
      <c r="F39" s="73"/>
      <c r="G39" s="27" t="s">
        <v>76</v>
      </c>
      <c r="H39" s="73"/>
      <c r="I39" s="27" t="s">
        <v>77</v>
      </c>
      <c r="J39" s="73"/>
      <c r="K39" s="27" t="s">
        <v>78</v>
      </c>
      <c r="L39" s="73"/>
      <c r="M39" s="27" t="s">
        <v>57</v>
      </c>
      <c r="N39" s="73"/>
      <c r="O39" s="90"/>
      <c r="P39" s="27" t="s">
        <v>74</v>
      </c>
      <c r="Q39" s="73"/>
      <c r="R39" s="27" t="s">
        <v>75</v>
      </c>
      <c r="S39" s="73"/>
      <c r="T39" s="27" t="s">
        <v>76</v>
      </c>
      <c r="U39" s="73"/>
      <c r="V39" s="27" t="s">
        <v>77</v>
      </c>
      <c r="W39" s="73"/>
      <c r="X39" s="27" t="s">
        <v>78</v>
      </c>
      <c r="Y39" s="73"/>
      <c r="Z39" s="27" t="s">
        <v>57</v>
      </c>
      <c r="AA39" s="73"/>
      <c r="AB39" s="348"/>
      <c r="AC39" s="559" t="s">
        <v>59</v>
      </c>
      <c r="AD39" s="559"/>
      <c r="AE39" s="559"/>
      <c r="AF39" s="559"/>
      <c r="AG39" s="559"/>
      <c r="AH39" s="560"/>
      <c r="AI39" s="209" t="s">
        <v>47</v>
      </c>
      <c r="AJ39" s="239"/>
      <c r="AK39" s="92"/>
      <c r="AL39" s="209" t="s">
        <v>259</v>
      </c>
      <c r="AM39" s="241"/>
      <c r="AN39" s="92"/>
      <c r="AO39" s="166"/>
      <c r="AP39" s="91"/>
      <c r="AQ39" s="242" t="s">
        <v>175</v>
      </c>
      <c r="AR39" s="209" t="s">
        <v>176</v>
      </c>
      <c r="AS39" s="239"/>
      <c r="AT39" s="243"/>
    </row>
    <row r="40" spans="1:46" ht="34.5" customHeight="1">
      <c r="B40" s="217" t="s">
        <v>191</v>
      </c>
      <c r="C40" s="28" t="s">
        <v>257</v>
      </c>
      <c r="D40" s="28" t="s">
        <v>79</v>
      </c>
      <c r="E40" s="28" t="s">
        <v>257</v>
      </c>
      <c r="F40" s="28" t="s">
        <v>79</v>
      </c>
      <c r="G40" s="28" t="s">
        <v>257</v>
      </c>
      <c r="H40" s="28" t="s">
        <v>79</v>
      </c>
      <c r="I40" s="28" t="s">
        <v>257</v>
      </c>
      <c r="J40" s="28" t="s">
        <v>79</v>
      </c>
      <c r="K40" s="28" t="s">
        <v>257</v>
      </c>
      <c r="L40" s="28" t="s">
        <v>79</v>
      </c>
      <c r="M40" s="28" t="s">
        <v>257</v>
      </c>
      <c r="N40" s="28" t="s">
        <v>79</v>
      </c>
      <c r="O40" s="217" t="s">
        <v>191</v>
      </c>
      <c r="P40" s="28" t="s">
        <v>257</v>
      </c>
      <c r="Q40" s="28" t="s">
        <v>79</v>
      </c>
      <c r="R40" s="28" t="s">
        <v>257</v>
      </c>
      <c r="S40" s="28" t="s">
        <v>79</v>
      </c>
      <c r="T40" s="28" t="s">
        <v>257</v>
      </c>
      <c r="U40" s="28" t="s">
        <v>79</v>
      </c>
      <c r="V40" s="28" t="s">
        <v>257</v>
      </c>
      <c r="W40" s="28" t="s">
        <v>79</v>
      </c>
      <c r="X40" s="28" t="s">
        <v>257</v>
      </c>
      <c r="Y40" s="28" t="s">
        <v>79</v>
      </c>
      <c r="Z40" s="28" t="s">
        <v>257</v>
      </c>
      <c r="AA40" s="28" t="s">
        <v>79</v>
      </c>
      <c r="AB40" s="287" t="s">
        <v>191</v>
      </c>
      <c r="AC40" s="167" t="s">
        <v>177</v>
      </c>
      <c r="AD40" s="167" t="s">
        <v>178</v>
      </c>
      <c r="AE40" s="167" t="s">
        <v>179</v>
      </c>
      <c r="AF40" s="167" t="s">
        <v>180</v>
      </c>
      <c r="AG40" s="167" t="s">
        <v>181</v>
      </c>
      <c r="AH40" s="216" t="s">
        <v>73</v>
      </c>
      <c r="AI40" s="216" t="s">
        <v>182</v>
      </c>
      <c r="AJ40" s="244" t="s">
        <v>183</v>
      </c>
      <c r="AK40" s="244" t="s">
        <v>184</v>
      </c>
      <c r="AL40" s="245" t="s">
        <v>258</v>
      </c>
      <c r="AM40" s="172" t="s">
        <v>185</v>
      </c>
      <c r="AN40" s="172" t="s">
        <v>90</v>
      </c>
      <c r="AO40" s="172" t="s">
        <v>186</v>
      </c>
      <c r="AP40" s="246" t="s">
        <v>187</v>
      </c>
      <c r="AQ40" s="247" t="s">
        <v>58</v>
      </c>
      <c r="AR40" s="248" t="s">
        <v>65</v>
      </c>
      <c r="AS40" s="210" t="s">
        <v>63</v>
      </c>
      <c r="AT40" s="248" t="s">
        <v>66</v>
      </c>
    </row>
    <row r="41" spans="1:46" ht="14">
      <c r="B41" s="221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221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301"/>
      <c r="AC41" s="160"/>
      <c r="AD41" s="160"/>
      <c r="AE41" s="160"/>
      <c r="AF41" s="160"/>
      <c r="AG41" s="90"/>
      <c r="AH41" s="84"/>
      <c r="AI41" s="170"/>
      <c r="AJ41" s="170"/>
      <c r="AK41" s="84"/>
      <c r="AL41" s="84"/>
      <c r="AM41" s="84"/>
      <c r="AN41" s="84"/>
      <c r="AO41" s="160"/>
      <c r="AP41" s="84"/>
      <c r="AQ41" s="251"/>
      <c r="AR41" s="208"/>
      <c r="AS41" s="208"/>
      <c r="AT41" s="208"/>
    </row>
    <row r="42" spans="1:46" ht="13">
      <c r="B42" s="70" t="s">
        <v>81</v>
      </c>
      <c r="C42" s="121">
        <f>SUM(C44:C52)</f>
        <v>115302</v>
      </c>
      <c r="D42" s="121">
        <f t="shared" ref="D42:N42" si="7">SUM(D44:D52)</f>
        <v>56245</v>
      </c>
      <c r="E42" s="121">
        <f t="shared" si="7"/>
        <v>80518</v>
      </c>
      <c r="F42" s="121">
        <f t="shared" si="7"/>
        <v>39401</v>
      </c>
      <c r="G42" s="121">
        <f t="shared" si="7"/>
        <v>66693</v>
      </c>
      <c r="H42" s="121">
        <f t="shared" si="7"/>
        <v>32913</v>
      </c>
      <c r="I42" s="121">
        <f t="shared" si="7"/>
        <v>42659</v>
      </c>
      <c r="J42" s="121">
        <f t="shared" si="7"/>
        <v>21442</v>
      </c>
      <c r="K42" s="121">
        <f t="shared" si="7"/>
        <v>33857</v>
      </c>
      <c r="L42" s="121">
        <f t="shared" si="7"/>
        <v>16903</v>
      </c>
      <c r="M42" s="121">
        <f t="shared" si="7"/>
        <v>339029</v>
      </c>
      <c r="N42" s="121">
        <f t="shared" si="7"/>
        <v>166904</v>
      </c>
      <c r="O42" s="70" t="s">
        <v>81</v>
      </c>
      <c r="P42" s="121">
        <f>SUM(P44:P52)</f>
        <v>34391</v>
      </c>
      <c r="Q42" s="121">
        <f t="shared" ref="Q42:AA42" si="8">SUM(Q44:Q52)</f>
        <v>16089</v>
      </c>
      <c r="R42" s="121">
        <f t="shared" si="8"/>
        <v>20272</v>
      </c>
      <c r="S42" s="121">
        <f t="shared" si="8"/>
        <v>9395</v>
      </c>
      <c r="T42" s="121">
        <f t="shared" si="8"/>
        <v>17766</v>
      </c>
      <c r="U42" s="121">
        <f t="shared" si="8"/>
        <v>8549</v>
      </c>
      <c r="V42" s="121">
        <f t="shared" si="8"/>
        <v>7650</v>
      </c>
      <c r="W42" s="121">
        <f t="shared" si="8"/>
        <v>3653</v>
      </c>
      <c r="X42" s="121">
        <f t="shared" si="8"/>
        <v>7301</v>
      </c>
      <c r="Y42" s="121">
        <f t="shared" si="8"/>
        <v>3713</v>
      </c>
      <c r="Z42" s="121">
        <f t="shared" si="8"/>
        <v>87380</v>
      </c>
      <c r="AA42" s="121">
        <f t="shared" si="8"/>
        <v>41399</v>
      </c>
      <c r="AB42" s="70" t="s">
        <v>81</v>
      </c>
      <c r="AC42" s="121">
        <f t="shared" ref="AC42:AH42" si="9">SUM(AC46:AC52)</f>
        <v>1863</v>
      </c>
      <c r="AD42" s="121">
        <f t="shared" si="9"/>
        <v>1606</v>
      </c>
      <c r="AE42" s="121">
        <f t="shared" si="9"/>
        <v>1536</v>
      </c>
      <c r="AF42" s="121">
        <f t="shared" si="9"/>
        <v>1271</v>
      </c>
      <c r="AG42" s="121">
        <f t="shared" si="9"/>
        <v>1101</v>
      </c>
      <c r="AH42" s="122">
        <f t="shared" si="9"/>
        <v>7377</v>
      </c>
      <c r="AI42" s="121">
        <f t="shared" ref="AI42:AT42" si="10">SUM(AI44:AI52)</f>
        <v>4983</v>
      </c>
      <c r="AJ42" s="121">
        <f t="shared" si="10"/>
        <v>983</v>
      </c>
      <c r="AK42" s="121">
        <f t="shared" si="10"/>
        <v>5966</v>
      </c>
      <c r="AL42" s="121">
        <f t="shared" si="10"/>
        <v>1788</v>
      </c>
      <c r="AM42" s="121">
        <f t="shared" si="10"/>
        <v>2672</v>
      </c>
      <c r="AN42" s="121">
        <f t="shared" si="10"/>
        <v>161</v>
      </c>
      <c r="AO42" s="121">
        <f t="shared" si="10"/>
        <v>4624</v>
      </c>
      <c r="AP42" s="121">
        <f t="shared" si="10"/>
        <v>6331</v>
      </c>
      <c r="AQ42" s="121">
        <f t="shared" si="10"/>
        <v>316</v>
      </c>
      <c r="AR42" s="121">
        <f t="shared" si="10"/>
        <v>1849</v>
      </c>
      <c r="AS42" s="121">
        <f t="shared" si="10"/>
        <v>1799</v>
      </c>
      <c r="AT42" s="121">
        <f t="shared" si="10"/>
        <v>50</v>
      </c>
    </row>
    <row r="43" spans="1:46" ht="12.75" customHeight="1">
      <c r="B43" s="70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70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1"/>
      <c r="AA43" s="121"/>
      <c r="AB43" s="70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101"/>
      <c r="AR43" s="96"/>
      <c r="AS43" s="96"/>
      <c r="AT43" s="96"/>
    </row>
    <row r="44" spans="1:46" ht="15.75" customHeight="1">
      <c r="A44" s="88" t="s">
        <v>289</v>
      </c>
      <c r="B44" s="14" t="s">
        <v>248</v>
      </c>
      <c r="C44" s="117">
        <f>+'Niv1Pub  '!C44+'Niv1Privé '!C44</f>
        <v>11250</v>
      </c>
      <c r="D44" s="117">
        <f>+'Niv1Pub  '!D44+'Niv1Privé '!D44</f>
        <v>5534</v>
      </c>
      <c r="E44" s="117">
        <f>+'Niv1Pub  '!E44+'Niv1Privé '!E44</f>
        <v>8518</v>
      </c>
      <c r="F44" s="117">
        <f>+'Niv1Pub  '!F44+'Niv1Privé '!F44</f>
        <v>4149</v>
      </c>
      <c r="G44" s="117">
        <f>+'Niv1Pub  '!G44+'Niv1Privé '!G44</f>
        <v>6835</v>
      </c>
      <c r="H44" s="117">
        <f>+'Niv1Pub  '!H44+'Niv1Privé '!H44</f>
        <v>3378</v>
      </c>
      <c r="I44" s="117">
        <f>+'Niv1Pub  '!I44+'Niv1Privé '!I44</f>
        <v>3863</v>
      </c>
      <c r="J44" s="117">
        <f>+'Niv1Pub  '!J44+'Niv1Privé '!J44</f>
        <v>2027</v>
      </c>
      <c r="K44" s="117">
        <f>+'Niv1Pub  '!K44+'Niv1Privé '!K44</f>
        <v>3665</v>
      </c>
      <c r="L44" s="117">
        <f>+'Niv1Pub  '!L44+'Niv1Privé '!L44</f>
        <v>1860</v>
      </c>
      <c r="M44" s="121">
        <f t="shared" ref="M44:N46" si="11">++C44+E44+G44+I44+K44</f>
        <v>34131</v>
      </c>
      <c r="N44" s="121">
        <f t="shared" si="11"/>
        <v>16948</v>
      </c>
      <c r="O44" s="14" t="s">
        <v>248</v>
      </c>
      <c r="P44" s="122">
        <f>+'Niv1Pub  '!Q44+'Niv1Privé '!Q44</f>
        <v>1582</v>
      </c>
      <c r="Q44" s="122">
        <f>+'Niv1Pub  '!R44+'Niv1Privé '!R44</f>
        <v>740</v>
      </c>
      <c r="R44" s="122">
        <f>+'Niv1Pub  '!S44+'Niv1Privé '!S44</f>
        <v>1892</v>
      </c>
      <c r="S44" s="122">
        <f>+'Niv1Pub  '!T44+'Niv1Privé '!T44</f>
        <v>870</v>
      </c>
      <c r="T44" s="122">
        <f>+'Niv1Pub  '!U44+'Niv1Privé '!U44</f>
        <v>1691</v>
      </c>
      <c r="U44" s="122">
        <f>+'Niv1Pub  '!V44+'Niv1Privé '!V44</f>
        <v>820</v>
      </c>
      <c r="V44" s="122">
        <f>+'Niv1Pub  '!W44+'Niv1Privé '!W44</f>
        <v>381</v>
      </c>
      <c r="W44" s="122">
        <f>+'Niv1Pub  '!X44+'Niv1Privé '!X44</f>
        <v>185</v>
      </c>
      <c r="X44" s="122">
        <f>+'Niv1Pub  '!Y44+'Niv1Privé '!Y44</f>
        <v>888</v>
      </c>
      <c r="Y44" s="122">
        <f>+'Niv1Pub  '!Z44+'Niv1Privé '!Z44</f>
        <v>477</v>
      </c>
      <c r="Z44" s="121">
        <f>P44+R44+T44+V44+X44</f>
        <v>6434</v>
      </c>
      <c r="AA44" s="121">
        <f>Q44+S44+U44+W44+Y44</f>
        <v>3092</v>
      </c>
      <c r="AB44" s="14" t="s">
        <v>248</v>
      </c>
      <c r="AC44" s="71">
        <f>+'Niv1Pub  '!AE44+'Niv1Privé '!AE44</f>
        <v>219</v>
      </c>
      <c r="AD44" s="71">
        <f>+'Niv1Pub  '!AF44+'Niv1Privé '!AF44</f>
        <v>211</v>
      </c>
      <c r="AE44" s="71">
        <f>+'Niv1Pub  '!AG44+'Niv1Privé '!AG44</f>
        <v>196</v>
      </c>
      <c r="AF44" s="71">
        <f>+'Niv1Pub  '!AH44+'Niv1Privé '!AH44</f>
        <v>130</v>
      </c>
      <c r="AG44" s="71">
        <f>+'Niv1Pub  '!AI44+'Niv1Privé '!AI44</f>
        <v>109</v>
      </c>
      <c r="AH44" s="71">
        <f>+'Niv1Pub  '!AJ44+'Niv1Privé '!AJ44</f>
        <v>865</v>
      </c>
      <c r="AI44" s="71">
        <f>+'Niv1Pub  '!AK44+'Niv1Privé '!AK44</f>
        <v>524</v>
      </c>
      <c r="AJ44" s="71">
        <f>+'Niv1Pub  '!AL44+'Niv1Privé '!AL44</f>
        <v>71</v>
      </c>
      <c r="AK44" s="71">
        <f>+'Niv1Pub  '!AM44+'Niv1Privé '!AM44</f>
        <v>595</v>
      </c>
      <c r="AL44" s="71">
        <f>+'Niv1Pub  '!AN44</f>
        <v>223</v>
      </c>
      <c r="AM44" s="71">
        <f>+'Niv1Pub  '!AO44</f>
        <v>265</v>
      </c>
      <c r="AN44" s="71">
        <f>+'Niv1Pub  '!AP44</f>
        <v>21</v>
      </c>
      <c r="AO44" s="71">
        <f>+'Niv1Pub  '!AQ44</f>
        <v>509</v>
      </c>
      <c r="AP44" s="71">
        <f>+'Niv1Pub  '!AQ44+'Niv1Privé '!AN44</f>
        <v>644</v>
      </c>
      <c r="AQ44" s="71">
        <f>+'Niv1Pub  '!AR44+'Niv1Privé '!AO44</f>
        <v>25</v>
      </c>
      <c r="AR44" s="71">
        <f>+'Niv1Pub  '!AS44+'Niv1Privé '!AP44</f>
        <v>191</v>
      </c>
      <c r="AS44" s="71">
        <f>+'Niv1Pub  '!AT44+'Niv1Privé '!AQ44</f>
        <v>187</v>
      </c>
      <c r="AT44" s="71">
        <f>+'Niv1Pub  '!AU44+'Niv1Privé '!AR44</f>
        <v>4</v>
      </c>
    </row>
    <row r="45" spans="1:46" ht="15.75" customHeight="1">
      <c r="A45" s="88" t="s">
        <v>289</v>
      </c>
      <c r="B45" s="14" t="s">
        <v>205</v>
      </c>
      <c r="C45" s="117">
        <f>+'Niv1Pub  '!C45+'Niv1Privé '!C45</f>
        <v>13783</v>
      </c>
      <c r="D45" s="117">
        <f>+'Niv1Pub  '!D45+'Niv1Privé '!D45</f>
        <v>6795</v>
      </c>
      <c r="E45" s="117">
        <f>+'Niv1Pub  '!E45+'Niv1Privé '!E45</f>
        <v>9557</v>
      </c>
      <c r="F45" s="117">
        <f>+'Niv1Pub  '!F45+'Niv1Privé '!F45</f>
        <v>4812</v>
      </c>
      <c r="G45" s="117">
        <f>+'Niv1Pub  '!G45+'Niv1Privé '!G45</f>
        <v>7568</v>
      </c>
      <c r="H45" s="117">
        <f>+'Niv1Pub  '!H45+'Niv1Privé '!H45</f>
        <v>3890</v>
      </c>
      <c r="I45" s="117">
        <f>+'Niv1Pub  '!I45+'Niv1Privé '!I45</f>
        <v>4848</v>
      </c>
      <c r="J45" s="117">
        <f>+'Niv1Pub  '!J45+'Niv1Privé '!J45</f>
        <v>2523</v>
      </c>
      <c r="K45" s="117">
        <f>+'Niv1Pub  '!K45+'Niv1Privé '!K45</f>
        <v>3898</v>
      </c>
      <c r="L45" s="117">
        <f>+'Niv1Pub  '!L45+'Niv1Privé '!L45</f>
        <v>2080</v>
      </c>
      <c r="M45" s="121">
        <f t="shared" si="11"/>
        <v>39654</v>
      </c>
      <c r="N45" s="121">
        <f t="shared" si="11"/>
        <v>20100</v>
      </c>
      <c r="O45" s="14" t="s">
        <v>205</v>
      </c>
      <c r="P45" s="122">
        <f>+'Niv1Pub  '!Q45+'Niv1Privé '!Q45</f>
        <v>4285</v>
      </c>
      <c r="Q45" s="122">
        <f>+'Niv1Pub  '!R45+'Niv1Privé '!R45</f>
        <v>2064</v>
      </c>
      <c r="R45" s="122">
        <f>+'Niv1Pub  '!S45+'Niv1Privé '!S45</f>
        <v>2493</v>
      </c>
      <c r="S45" s="122">
        <f>+'Niv1Pub  '!T45+'Niv1Privé '!T45</f>
        <v>1162</v>
      </c>
      <c r="T45" s="122">
        <f>+'Niv1Pub  '!U45+'Niv1Privé '!U45</f>
        <v>1972</v>
      </c>
      <c r="U45" s="122">
        <f>+'Niv1Pub  '!V45+'Niv1Privé '!V45</f>
        <v>977</v>
      </c>
      <c r="V45" s="122">
        <f>+'Niv1Pub  '!W45+'Niv1Privé '!W45</f>
        <v>941</v>
      </c>
      <c r="W45" s="122">
        <f>+'Niv1Pub  '!X45+'Niv1Privé '!X45</f>
        <v>463</v>
      </c>
      <c r="X45" s="122">
        <f>+'Niv1Pub  '!Y45+'Niv1Privé '!Y45</f>
        <v>814</v>
      </c>
      <c r="Y45" s="122">
        <f>+'Niv1Pub  '!Z45+'Niv1Privé '!Z45</f>
        <v>457</v>
      </c>
      <c r="Z45" s="121">
        <f>P45+R45+T45+V45+X45</f>
        <v>10505</v>
      </c>
      <c r="AA45" s="121">
        <f>Q45+S45+U45+W45+Y45</f>
        <v>5123</v>
      </c>
      <c r="AB45" s="14" t="s">
        <v>205</v>
      </c>
      <c r="AC45" s="71">
        <f>+'Niv1Pub  '!AE45+'Niv1Privé '!AE45</f>
        <v>258</v>
      </c>
      <c r="AD45" s="71">
        <f>+'Niv1Pub  '!AF45+'Niv1Privé '!AF45</f>
        <v>244</v>
      </c>
      <c r="AE45" s="71">
        <f>+'Niv1Pub  '!AG45+'Niv1Privé '!AG45</f>
        <v>233</v>
      </c>
      <c r="AF45" s="71">
        <f>+'Niv1Pub  '!AH45+'Niv1Privé '!AH45</f>
        <v>203</v>
      </c>
      <c r="AG45" s="71">
        <f>+'Niv1Pub  '!AI45+'Niv1Privé '!AI45</f>
        <v>164</v>
      </c>
      <c r="AH45" s="71">
        <f>+'Niv1Pub  '!AJ45+'Niv1Privé '!AJ45</f>
        <v>1102</v>
      </c>
      <c r="AI45" s="71">
        <f>+'Niv1Pub  '!AK45+'Niv1Privé '!AK45</f>
        <v>570</v>
      </c>
      <c r="AJ45" s="71">
        <f>+'Niv1Pub  '!AL45+'Niv1Privé '!AL45</f>
        <v>52</v>
      </c>
      <c r="AK45" s="71">
        <f>+'Niv1Pub  '!AM45+'Niv1Privé '!AM45</f>
        <v>622</v>
      </c>
      <c r="AL45" s="71">
        <f>+'Niv1Pub  '!AN45</f>
        <v>190</v>
      </c>
      <c r="AM45" s="71">
        <f>+'Niv1Pub  '!AO45</f>
        <v>294</v>
      </c>
      <c r="AN45" s="71">
        <f>+'Niv1Pub  '!AP45</f>
        <v>16</v>
      </c>
      <c r="AO45" s="71">
        <f>+'Niv1Pub  '!AQ45</f>
        <v>500</v>
      </c>
      <c r="AP45" s="71">
        <f>+'Niv1Pub  '!AQ45+'Niv1Privé '!AN45</f>
        <v>715</v>
      </c>
      <c r="AQ45" s="71">
        <f>+'Niv1Pub  '!AR45+'Niv1Privé '!AO45</f>
        <v>36</v>
      </c>
      <c r="AR45" s="71">
        <f>+'Niv1Pub  '!AS45+'Niv1Privé '!AP45</f>
        <v>242</v>
      </c>
      <c r="AS45" s="71">
        <f>+'Niv1Pub  '!AT45+'Niv1Privé '!AQ45</f>
        <v>232</v>
      </c>
      <c r="AT45" s="71">
        <f>+'Niv1Pub  '!AU45+'Niv1Privé '!AR45</f>
        <v>10</v>
      </c>
    </row>
    <row r="46" spans="1:46" ht="15.75" customHeight="1">
      <c r="A46" s="88" t="s">
        <v>289</v>
      </c>
      <c r="B46" s="14" t="s">
        <v>208</v>
      </c>
      <c r="C46" s="117">
        <f>+'Niv1Pub  '!C46+'Niv1Privé '!C46</f>
        <v>3533</v>
      </c>
      <c r="D46" s="117">
        <f>+'Niv1Pub  '!D46+'Niv1Privé '!D46</f>
        <v>1708</v>
      </c>
      <c r="E46" s="117">
        <f>+'Niv1Pub  '!E46+'Niv1Privé '!E46</f>
        <v>3381</v>
      </c>
      <c r="F46" s="117">
        <f>+'Niv1Pub  '!F46+'Niv1Privé '!F46</f>
        <v>1705</v>
      </c>
      <c r="G46" s="117">
        <f>+'Niv1Pub  '!G46+'Niv1Privé '!G46</f>
        <v>3666</v>
      </c>
      <c r="H46" s="117">
        <f>+'Niv1Pub  '!H46+'Niv1Privé '!H46</f>
        <v>1852</v>
      </c>
      <c r="I46" s="117">
        <f>+'Niv1Pub  '!I46+'Niv1Privé '!I46</f>
        <v>3033</v>
      </c>
      <c r="J46" s="117">
        <f>+'Niv1Pub  '!J46+'Niv1Privé '!J46</f>
        <v>1575</v>
      </c>
      <c r="K46" s="117">
        <f>+'Niv1Pub  '!K46+'Niv1Privé '!K46</f>
        <v>2538</v>
      </c>
      <c r="L46" s="117">
        <f>+'Niv1Pub  '!L46+'Niv1Privé '!L46</f>
        <v>1324</v>
      </c>
      <c r="M46" s="121">
        <f t="shared" si="11"/>
        <v>16151</v>
      </c>
      <c r="N46" s="121">
        <f t="shared" si="11"/>
        <v>8164</v>
      </c>
      <c r="O46" s="14" t="s">
        <v>208</v>
      </c>
      <c r="P46" s="122">
        <f>+'Niv1Pub  '!Q46+'Niv1Privé '!Q46</f>
        <v>323</v>
      </c>
      <c r="Q46" s="122">
        <f>+'Niv1Pub  '!R46+'Niv1Privé '!R46</f>
        <v>129</v>
      </c>
      <c r="R46" s="122">
        <f>+'Niv1Pub  '!S46+'Niv1Privé '!S46</f>
        <v>383</v>
      </c>
      <c r="S46" s="122">
        <f>+'Niv1Pub  '!T46+'Niv1Privé '!T46</f>
        <v>167</v>
      </c>
      <c r="T46" s="122">
        <f>+'Niv1Pub  '!U46+'Niv1Privé '!U46</f>
        <v>531</v>
      </c>
      <c r="U46" s="122">
        <f>+'Niv1Pub  '!V46+'Niv1Privé '!V46</f>
        <v>243</v>
      </c>
      <c r="V46" s="122">
        <f>+'Niv1Pub  '!W46+'Niv1Privé '!W46</f>
        <v>337</v>
      </c>
      <c r="W46" s="122">
        <f>+'Niv1Pub  '!X46+'Niv1Privé '!X46</f>
        <v>163</v>
      </c>
      <c r="X46" s="122">
        <f>+'Niv1Pub  '!Y46+'Niv1Privé '!Y46</f>
        <v>277</v>
      </c>
      <c r="Y46" s="122">
        <f>+'Niv1Pub  '!Z46+'Niv1Privé '!Z46</f>
        <v>139</v>
      </c>
      <c r="Z46" s="121">
        <f t="shared" ref="Z46:AA52" si="12">P46+R46+T46+V46+X46</f>
        <v>1851</v>
      </c>
      <c r="AA46" s="121">
        <f t="shared" si="12"/>
        <v>841</v>
      </c>
      <c r="AB46" s="14" t="s">
        <v>208</v>
      </c>
      <c r="AC46" s="71">
        <f>+'Niv1Pub  '!AE46+'Niv1Privé '!AE46</f>
        <v>110</v>
      </c>
      <c r="AD46" s="71">
        <f>+'Niv1Pub  '!AF46+'Niv1Privé '!AF46</f>
        <v>93</v>
      </c>
      <c r="AE46" s="71">
        <f>+'Niv1Pub  '!AG46+'Niv1Privé '!AG46</f>
        <v>98</v>
      </c>
      <c r="AF46" s="71">
        <f>+'Niv1Pub  '!AH46+'Niv1Privé '!AH46</f>
        <v>86</v>
      </c>
      <c r="AG46" s="71">
        <f>+'Niv1Pub  '!AI46+'Niv1Privé '!AI46</f>
        <v>79</v>
      </c>
      <c r="AH46" s="71">
        <f>+'Niv1Pub  '!AJ46+'Niv1Privé '!AJ46</f>
        <v>466</v>
      </c>
      <c r="AI46" s="71">
        <f>+'Niv1Pub  '!AK46+'Niv1Privé '!AK46</f>
        <v>412</v>
      </c>
      <c r="AJ46" s="71">
        <f>+'Niv1Pub  '!AL46+'Niv1Privé '!AL46</f>
        <v>21</v>
      </c>
      <c r="AK46" s="71">
        <f>+'Niv1Pub  '!AM46+'Niv1Privé '!AM46</f>
        <v>433</v>
      </c>
      <c r="AL46" s="71">
        <f>+'Niv1Pub  '!AN46</f>
        <v>84</v>
      </c>
      <c r="AM46" s="71">
        <f>+'Niv1Pub  '!AO46</f>
        <v>30</v>
      </c>
      <c r="AN46" s="71">
        <f>+'Niv1Pub  '!AP46</f>
        <v>4</v>
      </c>
      <c r="AO46" s="71">
        <f>+'Niv1Pub  '!AQ46</f>
        <v>118</v>
      </c>
      <c r="AP46" s="71">
        <f>+'Niv1Pub  '!AQ46+'Niv1Privé '!AN46</f>
        <v>435</v>
      </c>
      <c r="AQ46" s="71">
        <f>+'Niv1Pub  '!AR46+'Niv1Privé '!AO46</f>
        <v>57</v>
      </c>
      <c r="AR46" s="71">
        <f>+'Niv1Pub  '!AS46+'Niv1Privé '!AP46</f>
        <v>70</v>
      </c>
      <c r="AS46" s="71">
        <f>+'Niv1Pub  '!AT46+'Niv1Privé '!AQ46</f>
        <v>68</v>
      </c>
      <c r="AT46" s="71">
        <f>+'Niv1Pub  '!AU46+'Niv1Privé '!AR46</f>
        <v>2</v>
      </c>
    </row>
    <row r="47" spans="1:46" ht="15.75" customHeight="1">
      <c r="A47" s="88" t="s">
        <v>289</v>
      </c>
      <c r="B47" s="14" t="s">
        <v>290</v>
      </c>
      <c r="C47" s="117">
        <f>+'Niv1Pub  '!C47+'Niv1Privé '!C47</f>
        <v>6820</v>
      </c>
      <c r="D47" s="117">
        <f>+'Niv1Pub  '!D47+'Niv1Privé '!D47</f>
        <v>3353</v>
      </c>
      <c r="E47" s="117">
        <f>+'Niv1Pub  '!E47+'Niv1Privé '!E47</f>
        <v>5517</v>
      </c>
      <c r="F47" s="117">
        <f>+'Niv1Pub  '!F47+'Niv1Privé '!F47</f>
        <v>2679</v>
      </c>
      <c r="G47" s="117">
        <f>+'Niv1Pub  '!G47+'Niv1Privé '!G47</f>
        <v>4276</v>
      </c>
      <c r="H47" s="117">
        <f>+'Niv1Pub  '!H47+'Niv1Privé '!H47</f>
        <v>2113</v>
      </c>
      <c r="I47" s="117">
        <f>+'Niv1Pub  '!I47+'Niv1Privé '!I47</f>
        <v>2374</v>
      </c>
      <c r="J47" s="117">
        <f>+'Niv1Pub  '!J47+'Niv1Privé '!J47</f>
        <v>1244</v>
      </c>
      <c r="K47" s="117">
        <f>+'Niv1Pub  '!K47+'Niv1Privé '!K47</f>
        <v>1753</v>
      </c>
      <c r="L47" s="117">
        <f>+'Niv1Pub  '!L47+'Niv1Privé '!L47</f>
        <v>926</v>
      </c>
      <c r="M47" s="121">
        <f t="shared" ref="M47:N52" si="13">++C47+E47+G47+I47+K47</f>
        <v>20740</v>
      </c>
      <c r="N47" s="121">
        <f t="shared" si="13"/>
        <v>10315</v>
      </c>
      <c r="O47" s="14" t="s">
        <v>290</v>
      </c>
      <c r="P47" s="122">
        <f>+'Niv1Pub  '!Q47+'Niv1Privé '!Q47</f>
        <v>1875</v>
      </c>
      <c r="Q47" s="122">
        <f>+'Niv1Pub  '!R47+'Niv1Privé '!R47</f>
        <v>845</v>
      </c>
      <c r="R47" s="122">
        <f>+'Niv1Pub  '!S47+'Niv1Privé '!S47</f>
        <v>1593</v>
      </c>
      <c r="S47" s="122">
        <f>+'Niv1Pub  '!T47+'Niv1Privé '!T47</f>
        <v>703</v>
      </c>
      <c r="T47" s="122">
        <f>+'Niv1Pub  '!U47+'Niv1Privé '!U47</f>
        <v>1172</v>
      </c>
      <c r="U47" s="122">
        <f>+'Niv1Pub  '!V47+'Niv1Privé '!V47</f>
        <v>553</v>
      </c>
      <c r="V47" s="122">
        <f>+'Niv1Pub  '!W47+'Niv1Privé '!W47</f>
        <v>298</v>
      </c>
      <c r="W47" s="122">
        <f>+'Niv1Pub  '!X47+'Niv1Privé '!X47</f>
        <v>126</v>
      </c>
      <c r="X47" s="122">
        <f>+'Niv1Pub  '!Y47+'Niv1Privé '!Y47</f>
        <v>321</v>
      </c>
      <c r="Y47" s="122">
        <f>+'Niv1Pub  '!Z47+'Niv1Privé '!Z47</f>
        <v>175</v>
      </c>
      <c r="Z47" s="121">
        <f t="shared" si="12"/>
        <v>5259</v>
      </c>
      <c r="AA47" s="121">
        <f t="shared" si="12"/>
        <v>2402</v>
      </c>
      <c r="AB47" s="14" t="s">
        <v>290</v>
      </c>
      <c r="AC47" s="71">
        <f>+'Niv1Pub  '!AE47+'Niv1Privé '!AE47</f>
        <v>153</v>
      </c>
      <c r="AD47" s="71">
        <f>+'Niv1Pub  '!AF47+'Niv1Privé '!AF47</f>
        <v>155</v>
      </c>
      <c r="AE47" s="71">
        <f>+'Niv1Pub  '!AG47+'Niv1Privé '!AG47</f>
        <v>148</v>
      </c>
      <c r="AF47" s="71">
        <f>+'Niv1Pub  '!AH47+'Niv1Privé '!AH47</f>
        <v>128</v>
      </c>
      <c r="AG47" s="71">
        <f>+'Niv1Pub  '!AI47+'Niv1Privé '!AI47</f>
        <v>122</v>
      </c>
      <c r="AH47" s="71">
        <f>+'Niv1Pub  '!AJ47+'Niv1Privé '!AJ47</f>
        <v>706</v>
      </c>
      <c r="AI47" s="71">
        <f>+'Niv1Pub  '!AK47+'Niv1Privé '!AK47</f>
        <v>357</v>
      </c>
      <c r="AJ47" s="71">
        <f>+'Niv1Pub  '!AL47+'Niv1Privé '!AL47</f>
        <v>46</v>
      </c>
      <c r="AK47" s="71">
        <f>+'Niv1Pub  '!AM47+'Niv1Privé '!AM47</f>
        <v>403</v>
      </c>
      <c r="AL47" s="71">
        <f>+'Niv1Pub  '!AN47</f>
        <v>161</v>
      </c>
      <c r="AM47" s="71">
        <f>+'Niv1Pub  '!AO47</f>
        <v>178</v>
      </c>
      <c r="AN47" s="71">
        <f>+'Niv1Pub  '!AP47</f>
        <v>20</v>
      </c>
      <c r="AO47" s="71">
        <f>+'Niv1Pub  '!AQ47</f>
        <v>359</v>
      </c>
      <c r="AP47" s="71">
        <f>+'Niv1Pub  '!AQ47+'Niv1Privé '!AN47</f>
        <v>415</v>
      </c>
      <c r="AQ47" s="71">
        <f>+'Niv1Pub  '!AR47+'Niv1Privé '!AO47</f>
        <v>9</v>
      </c>
      <c r="AR47" s="71">
        <f>+'Niv1Pub  '!AS47+'Niv1Privé '!AP47</f>
        <v>144</v>
      </c>
      <c r="AS47" s="71">
        <f>+'Niv1Pub  '!AT47+'Niv1Privé '!AQ47</f>
        <v>144</v>
      </c>
      <c r="AT47" s="71">
        <f>+'Niv1Pub  '!AU47+'Niv1Privé '!AR47</f>
        <v>0</v>
      </c>
    </row>
    <row r="48" spans="1:46" ht="15.75" customHeight="1">
      <c r="A48" s="88" t="s">
        <v>289</v>
      </c>
      <c r="B48" s="14" t="s">
        <v>291</v>
      </c>
      <c r="C48" s="117">
        <f>+'Niv1Pub  '!C48+'Niv1Privé '!C48</f>
        <v>2913</v>
      </c>
      <c r="D48" s="117">
        <f>+'Niv1Pub  '!D48+'Niv1Privé '!D48</f>
        <v>1428</v>
      </c>
      <c r="E48" s="117">
        <f>+'Niv1Pub  '!E48+'Niv1Privé '!E48</f>
        <v>2664</v>
      </c>
      <c r="F48" s="117">
        <f>+'Niv1Pub  '!F48+'Niv1Privé '!F48</f>
        <v>1290</v>
      </c>
      <c r="G48" s="117">
        <f>+'Niv1Pub  '!G48+'Niv1Privé '!G48</f>
        <v>2834</v>
      </c>
      <c r="H48" s="117">
        <f>+'Niv1Pub  '!H48+'Niv1Privé '!H48</f>
        <v>1437</v>
      </c>
      <c r="I48" s="117">
        <f>+'Niv1Pub  '!I48+'Niv1Privé '!I48</f>
        <v>2156</v>
      </c>
      <c r="J48" s="117">
        <f>+'Niv1Pub  '!J48+'Niv1Privé '!J48</f>
        <v>1129</v>
      </c>
      <c r="K48" s="117">
        <f>+'Niv1Pub  '!K48+'Niv1Privé '!K48</f>
        <v>1738</v>
      </c>
      <c r="L48" s="117">
        <f>+'Niv1Pub  '!L48+'Niv1Privé '!L48</f>
        <v>930</v>
      </c>
      <c r="M48" s="121">
        <f t="shared" si="13"/>
        <v>12305</v>
      </c>
      <c r="N48" s="121">
        <f t="shared" si="13"/>
        <v>6214</v>
      </c>
      <c r="O48" s="14" t="s">
        <v>291</v>
      </c>
      <c r="P48" s="122">
        <f>+'Niv1Pub  '!Q48+'Niv1Privé '!Q48</f>
        <v>536</v>
      </c>
      <c r="Q48" s="122">
        <f>+'Niv1Pub  '!R48+'Niv1Privé '!R48</f>
        <v>225</v>
      </c>
      <c r="R48" s="122">
        <f>+'Niv1Pub  '!S48+'Niv1Privé '!S48</f>
        <v>459</v>
      </c>
      <c r="S48" s="122">
        <f>+'Niv1Pub  '!T48+'Niv1Privé '!T48</f>
        <v>213</v>
      </c>
      <c r="T48" s="122">
        <f>+'Niv1Pub  '!U48+'Niv1Privé '!U48</f>
        <v>653</v>
      </c>
      <c r="U48" s="122">
        <f>+'Niv1Pub  '!V48+'Niv1Privé '!V48</f>
        <v>328</v>
      </c>
      <c r="V48" s="122">
        <f>+'Niv1Pub  '!W48+'Niv1Privé '!W48</f>
        <v>408</v>
      </c>
      <c r="W48" s="122">
        <f>+'Niv1Pub  '!X48+'Niv1Privé '!X48</f>
        <v>190</v>
      </c>
      <c r="X48" s="122">
        <f>+'Niv1Pub  '!Y48+'Niv1Privé '!Y48</f>
        <v>299</v>
      </c>
      <c r="Y48" s="122">
        <f>+'Niv1Pub  '!Z48+'Niv1Privé '!Z48</f>
        <v>169</v>
      </c>
      <c r="Z48" s="121">
        <f t="shared" si="12"/>
        <v>2355</v>
      </c>
      <c r="AA48" s="121">
        <f t="shared" si="12"/>
        <v>1125</v>
      </c>
      <c r="AB48" s="14" t="s">
        <v>291</v>
      </c>
      <c r="AC48" s="71">
        <f>+'Niv1Pub  '!AE48+'Niv1Privé '!AE48</f>
        <v>80</v>
      </c>
      <c r="AD48" s="71">
        <f>+'Niv1Pub  '!AF48+'Niv1Privé '!AF48</f>
        <v>74</v>
      </c>
      <c r="AE48" s="71">
        <f>+'Niv1Pub  '!AG48+'Niv1Privé '!AG48</f>
        <v>72</v>
      </c>
      <c r="AF48" s="71">
        <f>+'Niv1Pub  '!AH48+'Niv1Privé '!AH48</f>
        <v>66</v>
      </c>
      <c r="AG48" s="71">
        <f>+'Niv1Pub  '!AI48+'Niv1Privé '!AI48</f>
        <v>56</v>
      </c>
      <c r="AH48" s="71">
        <f>+'Niv1Pub  '!AJ48+'Niv1Privé '!AJ48</f>
        <v>348</v>
      </c>
      <c r="AI48" s="71">
        <f>+'Niv1Pub  '!AK48+'Niv1Privé '!AK48</f>
        <v>253</v>
      </c>
      <c r="AJ48" s="71">
        <f>+'Niv1Pub  '!AL48+'Niv1Privé '!AL48</f>
        <v>39</v>
      </c>
      <c r="AK48" s="71">
        <f>+'Niv1Pub  '!AM48+'Niv1Privé '!AM48</f>
        <v>292</v>
      </c>
      <c r="AL48" s="71">
        <f>+'Niv1Pub  '!AN48</f>
        <v>107</v>
      </c>
      <c r="AM48" s="71">
        <f>+'Niv1Pub  '!AO48</f>
        <v>75</v>
      </c>
      <c r="AN48" s="71">
        <f>+'Niv1Pub  '!AP48</f>
        <v>5</v>
      </c>
      <c r="AO48" s="71">
        <f>+'Niv1Pub  '!AQ48</f>
        <v>190</v>
      </c>
      <c r="AP48" s="71">
        <f>+'Niv1Pub  '!AQ48+'Niv1Privé '!AN48</f>
        <v>322</v>
      </c>
      <c r="AQ48" s="71">
        <f>+'Niv1Pub  '!AR48+'Niv1Privé '!AO48</f>
        <v>19</v>
      </c>
      <c r="AR48" s="71">
        <f>+'Niv1Pub  '!AS48+'Niv1Privé '!AP48</f>
        <v>60</v>
      </c>
      <c r="AS48" s="71">
        <f>+'Niv1Pub  '!AT48+'Niv1Privé '!AQ48</f>
        <v>60</v>
      </c>
      <c r="AT48" s="71">
        <f>+'Niv1Pub  '!AU48+'Niv1Privé '!AR48</f>
        <v>0</v>
      </c>
    </row>
    <row r="49" spans="1:46" ht="15.75" customHeight="1">
      <c r="A49" s="88" t="s">
        <v>292</v>
      </c>
      <c r="B49" s="14" t="s">
        <v>206</v>
      </c>
      <c r="C49" s="117">
        <f>+'Niv1Pub  '!C49+'Niv1Privé '!C49</f>
        <v>13529</v>
      </c>
      <c r="D49" s="117">
        <f>+'Niv1Pub  '!D49+'Niv1Privé '!D49</f>
        <v>6561</v>
      </c>
      <c r="E49" s="117">
        <f>+'Niv1Pub  '!E49+'Niv1Privé '!E49</f>
        <v>9732</v>
      </c>
      <c r="F49" s="117">
        <f>+'Niv1Pub  '!F49+'Niv1Privé '!F49</f>
        <v>4776</v>
      </c>
      <c r="G49" s="117">
        <f>+'Niv1Pub  '!G49+'Niv1Privé '!G49</f>
        <v>8209</v>
      </c>
      <c r="H49" s="117">
        <f>+'Niv1Pub  '!H49+'Niv1Privé '!H49</f>
        <v>4079</v>
      </c>
      <c r="I49" s="117">
        <f>+'Niv1Pub  '!I49+'Niv1Privé '!I49</f>
        <v>5660</v>
      </c>
      <c r="J49" s="117">
        <f>+'Niv1Pub  '!J49+'Niv1Privé '!J49</f>
        <v>2889</v>
      </c>
      <c r="K49" s="117">
        <f>+'Niv1Pub  '!K49+'Niv1Privé '!K49</f>
        <v>4457</v>
      </c>
      <c r="L49" s="117">
        <f>+'Niv1Pub  '!L49+'Niv1Privé '!L49</f>
        <v>2236</v>
      </c>
      <c r="M49" s="121">
        <f t="shared" si="13"/>
        <v>41587</v>
      </c>
      <c r="N49" s="121">
        <f t="shared" si="13"/>
        <v>20541</v>
      </c>
      <c r="O49" s="14" t="s">
        <v>206</v>
      </c>
      <c r="P49" s="122">
        <f>+'Niv1Pub  '!Q49+'Niv1Privé '!Q49</f>
        <v>4831</v>
      </c>
      <c r="Q49" s="122">
        <f>+'Niv1Pub  '!R49+'Niv1Privé '!R49</f>
        <v>2214</v>
      </c>
      <c r="R49" s="122">
        <f>+'Niv1Pub  '!S49+'Niv1Privé '!S49</f>
        <v>2443</v>
      </c>
      <c r="S49" s="122">
        <f>+'Niv1Pub  '!T49+'Niv1Privé '!T49</f>
        <v>1152</v>
      </c>
      <c r="T49" s="122">
        <f>+'Niv1Pub  '!U49+'Niv1Privé '!U49</f>
        <v>2257</v>
      </c>
      <c r="U49" s="122">
        <f>+'Niv1Pub  '!V49+'Niv1Privé '!V49</f>
        <v>1103</v>
      </c>
      <c r="V49" s="122">
        <f>+'Niv1Pub  '!W49+'Niv1Privé '!W49</f>
        <v>1227</v>
      </c>
      <c r="W49" s="122">
        <f>+'Niv1Pub  '!X49+'Niv1Privé '!X49</f>
        <v>632</v>
      </c>
      <c r="X49" s="122">
        <f>+'Niv1Pub  '!Y49+'Niv1Privé '!Y49</f>
        <v>1044</v>
      </c>
      <c r="Y49" s="122">
        <f>+'Niv1Pub  '!Z49+'Niv1Privé '!Z49</f>
        <v>515</v>
      </c>
      <c r="Z49" s="121">
        <f t="shared" si="12"/>
        <v>11802</v>
      </c>
      <c r="AA49" s="121">
        <f t="shared" si="12"/>
        <v>5616</v>
      </c>
      <c r="AB49" s="14" t="s">
        <v>206</v>
      </c>
      <c r="AC49" s="71">
        <f>+'Niv1Pub  '!AE49+'Niv1Privé '!AE49</f>
        <v>230</v>
      </c>
      <c r="AD49" s="71">
        <f>+'Niv1Pub  '!AF49+'Niv1Privé '!AF49</f>
        <v>218</v>
      </c>
      <c r="AE49" s="71">
        <f>+'Niv1Pub  '!AG49+'Niv1Privé '!AG49</f>
        <v>197</v>
      </c>
      <c r="AF49" s="71">
        <f>+'Niv1Pub  '!AH49+'Niv1Privé '!AH49</f>
        <v>170</v>
      </c>
      <c r="AG49" s="71">
        <f>+'Niv1Pub  '!AI49+'Niv1Privé '!AI49</f>
        <v>139</v>
      </c>
      <c r="AH49" s="71">
        <f>+'Niv1Pub  '!AJ49+'Niv1Privé '!AJ49</f>
        <v>954</v>
      </c>
      <c r="AI49" s="71">
        <f>+'Niv1Pub  '!AK49+'Niv1Privé '!AK49</f>
        <v>553</v>
      </c>
      <c r="AJ49" s="71">
        <f>+'Niv1Pub  '!AL49+'Niv1Privé '!AL49</f>
        <v>179</v>
      </c>
      <c r="AK49" s="71">
        <f>+'Niv1Pub  '!AM49+'Niv1Privé '!AM49</f>
        <v>732</v>
      </c>
      <c r="AL49" s="71">
        <f>+'Niv1Pub  '!AN49</f>
        <v>225</v>
      </c>
      <c r="AM49" s="71">
        <f>+'Niv1Pub  '!AO49</f>
        <v>310</v>
      </c>
      <c r="AN49" s="71">
        <f>+'Niv1Pub  '!AP49</f>
        <v>49</v>
      </c>
      <c r="AO49" s="71">
        <f>+'Niv1Pub  '!AQ49</f>
        <v>584</v>
      </c>
      <c r="AP49" s="71">
        <f>+'Niv1Pub  '!AQ49+'Niv1Privé '!AN49</f>
        <v>760</v>
      </c>
      <c r="AQ49" s="71">
        <f>+'Niv1Pub  '!AR49+'Niv1Privé '!AO49</f>
        <v>26</v>
      </c>
      <c r="AR49" s="71">
        <f>+'Niv1Pub  '!AS49+'Niv1Privé '!AP49</f>
        <v>192</v>
      </c>
      <c r="AS49" s="71">
        <f>+'Niv1Pub  '!AT49+'Niv1Privé '!AQ49</f>
        <v>188</v>
      </c>
      <c r="AT49" s="71">
        <f>+'Niv1Pub  '!AU49+'Niv1Privé '!AR49</f>
        <v>4</v>
      </c>
    </row>
    <row r="50" spans="1:46" ht="15.75" customHeight="1">
      <c r="A50" s="88" t="s">
        <v>292</v>
      </c>
      <c r="B50" s="14" t="s">
        <v>207</v>
      </c>
      <c r="C50" s="117">
        <f>+'Niv1Pub  '!C50+'Niv1Privé '!C50</f>
        <v>18996</v>
      </c>
      <c r="D50" s="117">
        <f>+'Niv1Pub  '!D50+'Niv1Privé '!D50</f>
        <v>9273</v>
      </c>
      <c r="E50" s="117">
        <f>+'Niv1Pub  '!E50+'Niv1Privé '!E50</f>
        <v>11654</v>
      </c>
      <c r="F50" s="117">
        <f>+'Niv1Pub  '!F50+'Niv1Privé '!F50</f>
        <v>5557</v>
      </c>
      <c r="G50" s="117">
        <f>+'Niv1Pub  '!G50+'Niv1Privé '!G50</f>
        <v>9489</v>
      </c>
      <c r="H50" s="117">
        <f>+'Niv1Pub  '!H50+'Niv1Privé '!H50</f>
        <v>4527</v>
      </c>
      <c r="I50" s="117">
        <f>+'Niv1Pub  '!I50+'Niv1Privé '!I50</f>
        <v>5806</v>
      </c>
      <c r="J50" s="117">
        <f>+'Niv1Pub  '!J50+'Niv1Privé '!J50</f>
        <v>2733</v>
      </c>
      <c r="K50" s="117">
        <f>+'Niv1Pub  '!K50+'Niv1Privé '!K50</f>
        <v>4706</v>
      </c>
      <c r="L50" s="117">
        <f>+'Niv1Pub  '!L50+'Niv1Privé '!L50</f>
        <v>2240</v>
      </c>
      <c r="M50" s="121">
        <f t="shared" si="13"/>
        <v>50651</v>
      </c>
      <c r="N50" s="121">
        <f t="shared" si="13"/>
        <v>24330</v>
      </c>
      <c r="O50" s="14" t="s">
        <v>207</v>
      </c>
      <c r="P50" s="122">
        <f>+'Niv1Pub  '!Q50+'Niv1Privé '!Q50</f>
        <v>7363</v>
      </c>
      <c r="Q50" s="122">
        <f>+'Niv1Pub  '!R50+'Niv1Privé '!R50</f>
        <v>3511</v>
      </c>
      <c r="R50" s="122">
        <f>+'Niv1Pub  '!S50+'Niv1Privé '!S50</f>
        <v>3613</v>
      </c>
      <c r="S50" s="122">
        <f>+'Niv1Pub  '!T50+'Niv1Privé '!T50</f>
        <v>1679</v>
      </c>
      <c r="T50" s="122">
        <f>+'Niv1Pub  '!U50+'Niv1Privé '!U50</f>
        <v>3231</v>
      </c>
      <c r="U50" s="122">
        <f>+'Niv1Pub  '!V50+'Niv1Privé '!V50</f>
        <v>1500</v>
      </c>
      <c r="V50" s="122">
        <f>+'Niv1Pub  '!W50+'Niv1Privé '!W50</f>
        <v>1360</v>
      </c>
      <c r="W50" s="122">
        <f>+'Niv1Pub  '!X50+'Niv1Privé '!X50</f>
        <v>646</v>
      </c>
      <c r="X50" s="122">
        <f>+'Niv1Pub  '!Y50+'Niv1Privé '!Y50</f>
        <v>1291</v>
      </c>
      <c r="Y50" s="122">
        <f>+'Niv1Pub  '!Z50+'Niv1Privé '!Z50</f>
        <v>632</v>
      </c>
      <c r="Z50" s="121">
        <f t="shared" si="12"/>
        <v>16858</v>
      </c>
      <c r="AA50" s="121">
        <f t="shared" si="12"/>
        <v>7968</v>
      </c>
      <c r="AB50" s="14" t="s">
        <v>207</v>
      </c>
      <c r="AC50" s="71">
        <f>+'Niv1Pub  '!AE50+'Niv1Privé '!AE50</f>
        <v>346</v>
      </c>
      <c r="AD50" s="71">
        <f>+'Niv1Pub  '!AF50+'Niv1Privé '!AF50</f>
        <v>268</v>
      </c>
      <c r="AE50" s="71">
        <f>+'Niv1Pub  '!AG50+'Niv1Privé '!AG50</f>
        <v>254</v>
      </c>
      <c r="AF50" s="71">
        <f>+'Niv1Pub  '!AH50+'Niv1Privé '!AH50</f>
        <v>218</v>
      </c>
      <c r="AG50" s="71">
        <f>+'Niv1Pub  '!AI50+'Niv1Privé '!AI50</f>
        <v>187</v>
      </c>
      <c r="AH50" s="71">
        <f>+'Niv1Pub  '!AJ50+'Niv1Privé '!AJ50</f>
        <v>1273</v>
      </c>
      <c r="AI50" s="71">
        <f>+'Niv1Pub  '!AK50+'Niv1Privé '!AK50</f>
        <v>649</v>
      </c>
      <c r="AJ50" s="71">
        <f>+'Niv1Pub  '!AL50+'Niv1Privé '!AL50</f>
        <v>120</v>
      </c>
      <c r="AK50" s="71">
        <f>+'Niv1Pub  '!AM50+'Niv1Privé '!AM50</f>
        <v>769</v>
      </c>
      <c r="AL50" s="71">
        <f>+'Niv1Pub  '!AN50</f>
        <v>264</v>
      </c>
      <c r="AM50" s="71">
        <f>+'Niv1Pub  '!AO50</f>
        <v>458</v>
      </c>
      <c r="AN50" s="71">
        <f>+'Niv1Pub  '!AP50</f>
        <v>17</v>
      </c>
      <c r="AO50" s="71">
        <f>+'Niv1Pub  '!AQ50</f>
        <v>739</v>
      </c>
      <c r="AP50" s="71">
        <f>+'Niv1Pub  '!AQ50+'Niv1Privé '!AN50</f>
        <v>861</v>
      </c>
      <c r="AQ50" s="71">
        <f>+'Niv1Pub  '!AR50+'Niv1Privé '!AO50</f>
        <v>34</v>
      </c>
      <c r="AR50" s="71">
        <f>+'Niv1Pub  '!AS50+'Niv1Privé '!AP50</f>
        <v>244</v>
      </c>
      <c r="AS50" s="71">
        <f>+'Niv1Pub  '!AT50+'Niv1Privé '!AQ50</f>
        <v>233</v>
      </c>
      <c r="AT50" s="71">
        <f>+'Niv1Pub  '!AU50+'Niv1Privé '!AR50</f>
        <v>11</v>
      </c>
    </row>
    <row r="51" spans="1:46" ht="15.75" customHeight="1">
      <c r="A51" s="88" t="s">
        <v>292</v>
      </c>
      <c r="B51" s="14" t="s">
        <v>44</v>
      </c>
      <c r="C51" s="117">
        <f>+'Niv1Pub  '!C51+'Niv1Privé '!C51</f>
        <v>25237</v>
      </c>
      <c r="D51" s="117">
        <f>+'Niv1Pub  '!D51+'Niv1Privé '!D51</f>
        <v>12388</v>
      </c>
      <c r="E51" s="117">
        <f>+'Niv1Pub  '!E51+'Niv1Privé '!E51</f>
        <v>17833</v>
      </c>
      <c r="F51" s="117">
        <f>+'Niv1Pub  '!F51+'Niv1Privé '!F51</f>
        <v>8764</v>
      </c>
      <c r="G51" s="117">
        <f>+'Niv1Pub  '!G51+'Niv1Privé '!G51</f>
        <v>14628</v>
      </c>
      <c r="H51" s="117">
        <f>+'Niv1Pub  '!H51+'Niv1Privé '!H51</f>
        <v>7179</v>
      </c>
      <c r="I51" s="117">
        <f>+'Niv1Pub  '!I51+'Niv1Privé '!I51</f>
        <v>9462</v>
      </c>
      <c r="J51" s="117">
        <f>+'Niv1Pub  '!J51+'Niv1Privé '!J51</f>
        <v>4643</v>
      </c>
      <c r="K51" s="117">
        <f>+'Niv1Pub  '!K51+'Niv1Privé '!K51</f>
        <v>7239</v>
      </c>
      <c r="L51" s="117">
        <f>+'Niv1Pub  '!L51+'Niv1Privé '!L51</f>
        <v>3449</v>
      </c>
      <c r="M51" s="121">
        <f t="shared" si="13"/>
        <v>74399</v>
      </c>
      <c r="N51" s="121">
        <f t="shared" si="13"/>
        <v>36423</v>
      </c>
      <c r="O51" s="14" t="s">
        <v>44</v>
      </c>
      <c r="P51" s="122">
        <f>+'Niv1Pub  '!Q51+'Niv1Privé '!Q51</f>
        <v>7346</v>
      </c>
      <c r="Q51" s="122">
        <f>+'Niv1Pub  '!R51+'Niv1Privé '!R51</f>
        <v>3466</v>
      </c>
      <c r="R51" s="122">
        <f>+'Niv1Pub  '!S51+'Niv1Privé '!S51</f>
        <v>4436</v>
      </c>
      <c r="S51" s="122">
        <f>+'Niv1Pub  '!T51+'Niv1Privé '!T51</f>
        <v>2073</v>
      </c>
      <c r="T51" s="122">
        <f>+'Niv1Pub  '!U51+'Niv1Privé '!U51</f>
        <v>3850</v>
      </c>
      <c r="U51" s="122">
        <f>+'Niv1Pub  '!V51+'Niv1Privé '!V51</f>
        <v>1886</v>
      </c>
      <c r="V51" s="122">
        <f>+'Niv1Pub  '!W51+'Niv1Privé '!W51</f>
        <v>1670</v>
      </c>
      <c r="W51" s="122">
        <f>+'Niv1Pub  '!X51+'Niv1Privé '!X51</f>
        <v>763</v>
      </c>
      <c r="X51" s="122">
        <f>+'Niv1Pub  '!Y51+'Niv1Privé '!Y51</f>
        <v>1513</v>
      </c>
      <c r="Y51" s="122">
        <f>+'Niv1Pub  '!Z51+'Niv1Privé '!Z51</f>
        <v>730</v>
      </c>
      <c r="Z51" s="121">
        <f t="shared" si="12"/>
        <v>18815</v>
      </c>
      <c r="AA51" s="121">
        <f t="shared" si="12"/>
        <v>8918</v>
      </c>
      <c r="AB51" s="14" t="s">
        <v>44</v>
      </c>
      <c r="AC51" s="71">
        <f>+'Niv1Pub  '!AE51+'Niv1Privé '!AE51</f>
        <v>569</v>
      </c>
      <c r="AD51" s="71">
        <f>+'Niv1Pub  '!AF51+'Niv1Privé '!AF51</f>
        <v>479</v>
      </c>
      <c r="AE51" s="71">
        <f>+'Niv1Pub  '!AG51+'Niv1Privé '!AG51</f>
        <v>455</v>
      </c>
      <c r="AF51" s="71">
        <f>+'Niv1Pub  '!AH51+'Niv1Privé '!AH51</f>
        <v>362</v>
      </c>
      <c r="AG51" s="71">
        <f>+'Niv1Pub  '!AI51+'Niv1Privé '!AI51</f>
        <v>322</v>
      </c>
      <c r="AH51" s="71">
        <f>+'Niv1Pub  '!AJ51+'Niv1Privé '!AJ51</f>
        <v>2187</v>
      </c>
      <c r="AI51" s="71">
        <f>+'Niv1Pub  '!AK51+'Niv1Privé '!AK51</f>
        <v>989</v>
      </c>
      <c r="AJ51" s="71">
        <f>+'Niv1Pub  '!AL51+'Niv1Privé '!AL51</f>
        <v>284</v>
      </c>
      <c r="AK51" s="71">
        <f>+'Niv1Pub  '!AM51+'Niv1Privé '!AM51</f>
        <v>1273</v>
      </c>
      <c r="AL51" s="71">
        <f>+'Niv1Pub  '!AN51</f>
        <v>303</v>
      </c>
      <c r="AM51" s="71">
        <f>+'Niv1Pub  '!AO51</f>
        <v>659</v>
      </c>
      <c r="AN51" s="71">
        <f>+'Niv1Pub  '!AP51</f>
        <v>13</v>
      </c>
      <c r="AO51" s="71">
        <f>+'Niv1Pub  '!AQ51</f>
        <v>975</v>
      </c>
      <c r="AP51" s="71">
        <f>+'Niv1Pub  '!AQ51+'Niv1Privé '!AN51</f>
        <v>1325</v>
      </c>
      <c r="AQ51" s="71">
        <f>+'Niv1Pub  '!AR51+'Niv1Privé '!AO51</f>
        <v>49</v>
      </c>
      <c r="AR51" s="71">
        <f>+'Niv1Pub  '!AS51+'Niv1Privé '!AP51</f>
        <v>395</v>
      </c>
      <c r="AS51" s="71">
        <f>+'Niv1Pub  '!AT51+'Niv1Privé '!AQ51</f>
        <v>395</v>
      </c>
      <c r="AT51" s="71">
        <f>+'Niv1Pub  '!AU51+'Niv1Privé '!AR51</f>
        <v>0</v>
      </c>
    </row>
    <row r="52" spans="1:46" ht="15.75" customHeight="1">
      <c r="A52" s="88" t="s">
        <v>292</v>
      </c>
      <c r="B52" s="14" t="s">
        <v>293</v>
      </c>
      <c r="C52" s="117">
        <f>+'Niv1Pub  '!C52+'Niv1Privé '!C52</f>
        <v>19241</v>
      </c>
      <c r="D52" s="117">
        <f>+'Niv1Pub  '!D52+'Niv1Privé '!D52</f>
        <v>9205</v>
      </c>
      <c r="E52" s="117">
        <f>+'Niv1Pub  '!E52+'Niv1Privé '!E52</f>
        <v>11662</v>
      </c>
      <c r="F52" s="117">
        <f>+'Niv1Pub  '!F52+'Niv1Privé '!F52</f>
        <v>5669</v>
      </c>
      <c r="G52" s="117">
        <f>+'Niv1Pub  '!G52+'Niv1Privé '!G52</f>
        <v>9188</v>
      </c>
      <c r="H52" s="117">
        <f>+'Niv1Pub  '!H52+'Niv1Privé '!H52</f>
        <v>4458</v>
      </c>
      <c r="I52" s="117">
        <f>+'Niv1Pub  '!I52+'Niv1Privé '!I52</f>
        <v>5457</v>
      </c>
      <c r="J52" s="117">
        <f>+'Niv1Pub  '!J52+'Niv1Privé '!J52</f>
        <v>2679</v>
      </c>
      <c r="K52" s="117">
        <f>+'Niv1Pub  '!K52+'Niv1Privé '!K52</f>
        <v>3863</v>
      </c>
      <c r="L52" s="117">
        <f>+'Niv1Pub  '!L52+'Niv1Privé '!L52</f>
        <v>1858</v>
      </c>
      <c r="M52" s="121">
        <f t="shared" si="13"/>
        <v>49411</v>
      </c>
      <c r="N52" s="121">
        <f t="shared" si="13"/>
        <v>23869</v>
      </c>
      <c r="O52" s="14" t="s">
        <v>293</v>
      </c>
      <c r="P52" s="122">
        <f>+'Niv1Pub  '!Q52+'Niv1Privé '!Q52</f>
        <v>6250</v>
      </c>
      <c r="Q52" s="122">
        <f>+'Niv1Pub  '!R52+'Niv1Privé '!R52</f>
        <v>2895</v>
      </c>
      <c r="R52" s="122">
        <f>+'Niv1Pub  '!S52+'Niv1Privé '!S52</f>
        <v>2960</v>
      </c>
      <c r="S52" s="122">
        <f>+'Niv1Pub  '!T52+'Niv1Privé '!T52</f>
        <v>1376</v>
      </c>
      <c r="T52" s="122">
        <f>+'Niv1Pub  '!U52+'Niv1Privé '!U52</f>
        <v>2409</v>
      </c>
      <c r="U52" s="122">
        <f>+'Niv1Pub  '!V52+'Niv1Privé '!V52</f>
        <v>1139</v>
      </c>
      <c r="V52" s="122">
        <f>+'Niv1Pub  '!W52+'Niv1Privé '!W52</f>
        <v>1028</v>
      </c>
      <c r="W52" s="122">
        <f>+'Niv1Pub  '!X52+'Niv1Privé '!X52</f>
        <v>485</v>
      </c>
      <c r="X52" s="122">
        <f>+'Niv1Pub  '!Y52+'Niv1Privé '!Y52</f>
        <v>854</v>
      </c>
      <c r="Y52" s="122">
        <f>+'Niv1Pub  '!Z52+'Niv1Privé '!Z52</f>
        <v>419</v>
      </c>
      <c r="Z52" s="121">
        <f t="shared" si="12"/>
        <v>13501</v>
      </c>
      <c r="AA52" s="121">
        <f t="shared" si="12"/>
        <v>6314</v>
      </c>
      <c r="AB52" s="14" t="s">
        <v>293</v>
      </c>
      <c r="AC52" s="71">
        <f>+'Niv1Pub  '!AE52+'Niv1Privé '!AE52</f>
        <v>375</v>
      </c>
      <c r="AD52" s="71">
        <f>+'Niv1Pub  '!AF52+'Niv1Privé '!AF52</f>
        <v>319</v>
      </c>
      <c r="AE52" s="71">
        <f>+'Niv1Pub  '!AG52+'Niv1Privé '!AG52</f>
        <v>312</v>
      </c>
      <c r="AF52" s="71">
        <f>+'Niv1Pub  '!AH52+'Niv1Privé '!AH52</f>
        <v>241</v>
      </c>
      <c r="AG52" s="71">
        <f>+'Niv1Pub  '!AI52+'Niv1Privé '!AI52</f>
        <v>196</v>
      </c>
      <c r="AH52" s="71">
        <f>+'Niv1Pub  '!AJ52+'Niv1Privé '!AJ52</f>
        <v>1443</v>
      </c>
      <c r="AI52" s="71">
        <f>+'Niv1Pub  '!AK52+'Niv1Privé '!AK52</f>
        <v>676</v>
      </c>
      <c r="AJ52" s="71">
        <f>+'Niv1Pub  '!AL52+'Niv1Privé '!AL52</f>
        <v>171</v>
      </c>
      <c r="AK52" s="71">
        <f>+'Niv1Pub  '!AM52+'Niv1Privé '!AM52</f>
        <v>847</v>
      </c>
      <c r="AL52" s="71">
        <f>+'Niv1Pub  '!AN52</f>
        <v>231</v>
      </c>
      <c r="AM52" s="71">
        <f>+'Niv1Pub  '!AO52</f>
        <v>403</v>
      </c>
      <c r="AN52" s="71">
        <f>+'Niv1Pub  '!AP52</f>
        <v>16</v>
      </c>
      <c r="AO52" s="71">
        <f>+'Niv1Pub  '!AQ52</f>
        <v>650</v>
      </c>
      <c r="AP52" s="71">
        <f>+'Niv1Pub  '!AQ52+'Niv1Privé '!AN52</f>
        <v>854</v>
      </c>
      <c r="AQ52" s="71">
        <f>+'Niv1Pub  '!AR52+'Niv1Privé '!AO52</f>
        <v>61</v>
      </c>
      <c r="AR52" s="71">
        <f>+'Niv1Pub  '!AS52+'Niv1Privé '!AP52</f>
        <v>311</v>
      </c>
      <c r="AS52" s="71">
        <f>+'Niv1Pub  '!AT52+'Niv1Privé '!AQ52</f>
        <v>292</v>
      </c>
      <c r="AT52" s="71">
        <f>+'Niv1Pub  '!AU52+'Niv1Privé '!AR52</f>
        <v>19</v>
      </c>
    </row>
    <row r="53" spans="1:46" ht="9" customHeight="1">
      <c r="B53" s="9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9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7"/>
      <c r="AS53" s="97"/>
      <c r="AT53" s="97"/>
    </row>
    <row r="55" spans="1:46">
      <c r="B55" s="86" t="s">
        <v>375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86" t="s">
        <v>376</v>
      </c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86" t="s">
        <v>377</v>
      </c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</row>
    <row r="56" spans="1:46">
      <c r="B56" s="86" t="s">
        <v>50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86" t="s">
        <v>256</v>
      </c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86" t="s">
        <v>196</v>
      </c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</row>
    <row r="57" spans="1:46">
      <c r="B57" s="86" t="s">
        <v>279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86" t="s">
        <v>279</v>
      </c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86" t="s">
        <v>279</v>
      </c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</row>
    <row r="58" spans="1:46">
      <c r="B58" s="89" t="s">
        <v>262</v>
      </c>
      <c r="C58" s="119"/>
      <c r="D58" s="119"/>
      <c r="E58" s="119"/>
      <c r="F58" s="119"/>
      <c r="G58" s="119"/>
      <c r="H58" s="119"/>
      <c r="I58" s="119"/>
      <c r="J58" s="119"/>
      <c r="K58" s="119" t="s">
        <v>68</v>
      </c>
      <c r="L58" s="119"/>
      <c r="M58" s="119"/>
      <c r="N58" s="119"/>
      <c r="O58" s="89" t="s">
        <v>262</v>
      </c>
      <c r="P58" s="119"/>
      <c r="Q58" s="119"/>
      <c r="R58" s="119"/>
      <c r="S58" s="119"/>
      <c r="T58" s="119"/>
      <c r="U58" s="119"/>
      <c r="V58" s="119"/>
      <c r="W58" s="119"/>
      <c r="X58" s="119" t="s">
        <v>68</v>
      </c>
      <c r="Y58" s="119"/>
      <c r="Z58" s="119"/>
      <c r="AA58" s="119"/>
      <c r="AB58" s="89" t="s">
        <v>262</v>
      </c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P58" s="100"/>
      <c r="AQ58" s="100"/>
      <c r="AS58" s="100" t="s">
        <v>68</v>
      </c>
    </row>
    <row r="59" spans="1:46"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</row>
    <row r="60" spans="1:46" ht="15.75" customHeight="1">
      <c r="B60" s="90"/>
      <c r="C60" s="27" t="s">
        <v>74</v>
      </c>
      <c r="D60" s="73"/>
      <c r="E60" s="27" t="s">
        <v>75</v>
      </c>
      <c r="F60" s="73"/>
      <c r="G60" s="27" t="s">
        <v>76</v>
      </c>
      <c r="H60" s="73"/>
      <c r="I60" s="27" t="s">
        <v>77</v>
      </c>
      <c r="J60" s="73"/>
      <c r="K60" s="27" t="s">
        <v>78</v>
      </c>
      <c r="L60" s="73"/>
      <c r="M60" s="27" t="s">
        <v>57</v>
      </c>
      <c r="N60" s="73"/>
      <c r="O60" s="90"/>
      <c r="P60" s="27" t="s">
        <v>74</v>
      </c>
      <c r="Q60" s="73"/>
      <c r="R60" s="27" t="s">
        <v>75</v>
      </c>
      <c r="S60" s="73"/>
      <c r="T60" s="27" t="s">
        <v>76</v>
      </c>
      <c r="U60" s="73"/>
      <c r="V60" s="27" t="s">
        <v>77</v>
      </c>
      <c r="W60" s="73"/>
      <c r="X60" s="27" t="s">
        <v>78</v>
      </c>
      <c r="Y60" s="73"/>
      <c r="Z60" s="27" t="s">
        <v>57</v>
      </c>
      <c r="AA60" s="73"/>
      <c r="AB60" s="348"/>
      <c r="AC60" s="559" t="s">
        <v>59</v>
      </c>
      <c r="AD60" s="559"/>
      <c r="AE60" s="559"/>
      <c r="AF60" s="559"/>
      <c r="AG60" s="559"/>
      <c r="AH60" s="560"/>
      <c r="AI60" s="209" t="s">
        <v>47</v>
      </c>
      <c r="AJ60" s="239"/>
      <c r="AK60" s="92"/>
      <c r="AL60" s="209" t="s">
        <v>259</v>
      </c>
      <c r="AM60" s="241"/>
      <c r="AN60" s="92"/>
      <c r="AO60" s="166"/>
      <c r="AP60" s="91"/>
      <c r="AQ60" s="242" t="s">
        <v>175</v>
      </c>
      <c r="AR60" s="209" t="s">
        <v>176</v>
      </c>
      <c r="AS60" s="239"/>
      <c r="AT60" s="243"/>
    </row>
    <row r="61" spans="1:46" ht="32.25" customHeight="1">
      <c r="B61" s="282" t="s">
        <v>191</v>
      </c>
      <c r="C61" s="28" t="s">
        <v>257</v>
      </c>
      <c r="D61" s="28" t="s">
        <v>79</v>
      </c>
      <c r="E61" s="28" t="s">
        <v>257</v>
      </c>
      <c r="F61" s="28" t="s">
        <v>79</v>
      </c>
      <c r="G61" s="28" t="s">
        <v>257</v>
      </c>
      <c r="H61" s="28" t="s">
        <v>79</v>
      </c>
      <c r="I61" s="28" t="s">
        <v>257</v>
      </c>
      <c r="J61" s="28" t="s">
        <v>79</v>
      </c>
      <c r="K61" s="28" t="s">
        <v>257</v>
      </c>
      <c r="L61" s="28" t="s">
        <v>79</v>
      </c>
      <c r="M61" s="28" t="s">
        <v>257</v>
      </c>
      <c r="N61" s="28" t="s">
        <v>79</v>
      </c>
      <c r="O61" s="282" t="s">
        <v>191</v>
      </c>
      <c r="P61" s="28" t="s">
        <v>257</v>
      </c>
      <c r="Q61" s="28" t="s">
        <v>79</v>
      </c>
      <c r="R61" s="28" t="s">
        <v>257</v>
      </c>
      <c r="S61" s="28" t="s">
        <v>79</v>
      </c>
      <c r="T61" s="28" t="s">
        <v>257</v>
      </c>
      <c r="U61" s="28" t="s">
        <v>79</v>
      </c>
      <c r="V61" s="28" t="s">
        <v>257</v>
      </c>
      <c r="W61" s="28" t="s">
        <v>79</v>
      </c>
      <c r="X61" s="28" t="s">
        <v>257</v>
      </c>
      <c r="Y61" s="28" t="s">
        <v>79</v>
      </c>
      <c r="Z61" s="28" t="s">
        <v>257</v>
      </c>
      <c r="AA61" s="28" t="s">
        <v>79</v>
      </c>
      <c r="AB61" s="287" t="s">
        <v>191</v>
      </c>
      <c r="AC61" s="167" t="s">
        <v>177</v>
      </c>
      <c r="AD61" s="167" t="s">
        <v>178</v>
      </c>
      <c r="AE61" s="167" t="s">
        <v>179</v>
      </c>
      <c r="AF61" s="167" t="s">
        <v>180</v>
      </c>
      <c r="AG61" s="167" t="s">
        <v>181</v>
      </c>
      <c r="AH61" s="216" t="s">
        <v>73</v>
      </c>
      <c r="AI61" s="216" t="s">
        <v>182</v>
      </c>
      <c r="AJ61" s="244" t="s">
        <v>183</v>
      </c>
      <c r="AK61" s="244" t="s">
        <v>184</v>
      </c>
      <c r="AL61" s="245" t="s">
        <v>258</v>
      </c>
      <c r="AM61" s="172" t="s">
        <v>185</v>
      </c>
      <c r="AN61" s="172" t="s">
        <v>90</v>
      </c>
      <c r="AO61" s="172" t="s">
        <v>186</v>
      </c>
      <c r="AP61" s="246" t="s">
        <v>187</v>
      </c>
      <c r="AQ61" s="247" t="s">
        <v>58</v>
      </c>
      <c r="AR61" s="248" t="s">
        <v>65</v>
      </c>
      <c r="AS61" s="210" t="s">
        <v>63</v>
      </c>
      <c r="AT61" s="248" t="s">
        <v>66</v>
      </c>
    </row>
    <row r="62" spans="1:46" ht="14.25" customHeight="1">
      <c r="B62" s="29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29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71"/>
      <c r="AC62" s="304"/>
      <c r="AD62" s="304"/>
      <c r="AE62" s="304"/>
      <c r="AF62" s="304"/>
      <c r="AG62" s="304"/>
      <c r="AH62" s="305"/>
      <c r="AI62" s="305"/>
      <c r="AJ62" s="223"/>
      <c r="AK62" s="223"/>
      <c r="AL62" s="306"/>
      <c r="AM62" s="307"/>
      <c r="AN62" s="307"/>
      <c r="AO62" s="307"/>
      <c r="AP62" s="308"/>
      <c r="AQ62" s="307"/>
      <c r="AR62" s="251"/>
      <c r="AS62" s="309"/>
      <c r="AT62" s="251"/>
    </row>
    <row r="63" spans="1:46" ht="13">
      <c r="B63" s="70" t="s">
        <v>81</v>
      </c>
      <c r="C63" s="121">
        <f>SUM(C65:C87)</f>
        <v>299747</v>
      </c>
      <c r="D63" s="121">
        <f t="shared" ref="D63:N63" si="14">SUM(D65:D87)</f>
        <v>146079</v>
      </c>
      <c r="E63" s="121">
        <f t="shared" si="14"/>
        <v>236748</v>
      </c>
      <c r="F63" s="121">
        <f t="shared" si="14"/>
        <v>113685</v>
      </c>
      <c r="G63" s="121">
        <f t="shared" si="14"/>
        <v>150211</v>
      </c>
      <c r="H63" s="121">
        <f t="shared" si="14"/>
        <v>72305</v>
      </c>
      <c r="I63" s="121">
        <f t="shared" si="14"/>
        <v>76879</v>
      </c>
      <c r="J63" s="121">
        <f t="shared" si="14"/>
        <v>37321</v>
      </c>
      <c r="K63" s="121">
        <f t="shared" si="14"/>
        <v>66856</v>
      </c>
      <c r="L63" s="121">
        <f t="shared" si="14"/>
        <v>32877</v>
      </c>
      <c r="M63" s="121">
        <f t="shared" si="14"/>
        <v>830441</v>
      </c>
      <c r="N63" s="121">
        <f t="shared" si="14"/>
        <v>402267</v>
      </c>
      <c r="O63" s="70" t="s">
        <v>81</v>
      </c>
      <c r="P63" s="121">
        <f>SUM(P65:P87)</f>
        <v>27009</v>
      </c>
      <c r="Q63" s="121">
        <f t="shared" ref="Q63:AA63" si="15">SUM(Q65:Q87)</f>
        <v>12814</v>
      </c>
      <c r="R63" s="121">
        <f t="shared" si="15"/>
        <v>68187</v>
      </c>
      <c r="S63" s="121">
        <f t="shared" si="15"/>
        <v>31545</v>
      </c>
      <c r="T63" s="121">
        <f t="shared" si="15"/>
        <v>40127</v>
      </c>
      <c r="U63" s="121">
        <f t="shared" si="15"/>
        <v>18901</v>
      </c>
      <c r="V63" s="121">
        <f t="shared" si="15"/>
        <v>3953</v>
      </c>
      <c r="W63" s="121">
        <f t="shared" si="15"/>
        <v>1828</v>
      </c>
      <c r="X63" s="121">
        <f t="shared" si="15"/>
        <v>20701</v>
      </c>
      <c r="Y63" s="121">
        <f t="shared" si="15"/>
        <v>10157</v>
      </c>
      <c r="Z63" s="121">
        <f t="shared" si="15"/>
        <v>159977</v>
      </c>
      <c r="AA63" s="121">
        <f t="shared" si="15"/>
        <v>75245</v>
      </c>
      <c r="AB63" s="70" t="s">
        <v>81</v>
      </c>
      <c r="AC63" s="121">
        <f t="shared" ref="AC63:AH63" si="16">SUM(AC67:AC87)</f>
        <v>5438</v>
      </c>
      <c r="AD63" s="121">
        <f t="shared" si="16"/>
        <v>5352</v>
      </c>
      <c r="AE63" s="121">
        <f t="shared" si="16"/>
        <v>4611</v>
      </c>
      <c r="AF63" s="121">
        <f t="shared" si="16"/>
        <v>3140</v>
      </c>
      <c r="AG63" s="121">
        <f t="shared" si="16"/>
        <v>2744</v>
      </c>
      <c r="AH63" s="121">
        <f t="shared" si="16"/>
        <v>21285</v>
      </c>
      <c r="AI63" s="121">
        <f t="shared" ref="AI63:AT63" si="17">SUM(AI65:AI87)</f>
        <v>14584</v>
      </c>
      <c r="AJ63" s="121">
        <f t="shared" si="17"/>
        <v>1550</v>
      </c>
      <c r="AK63" s="121">
        <f t="shared" si="17"/>
        <v>16134</v>
      </c>
      <c r="AL63" s="121">
        <f t="shared" si="17"/>
        <v>7378</v>
      </c>
      <c r="AM63" s="121">
        <f t="shared" si="17"/>
        <v>6599</v>
      </c>
      <c r="AN63" s="121">
        <f t="shared" si="17"/>
        <v>257</v>
      </c>
      <c r="AO63" s="121">
        <f t="shared" si="17"/>
        <v>14234</v>
      </c>
      <c r="AP63" s="121">
        <f t="shared" si="17"/>
        <v>17014</v>
      </c>
      <c r="AQ63" s="121">
        <f t="shared" si="17"/>
        <v>508</v>
      </c>
      <c r="AR63" s="121">
        <f t="shared" si="17"/>
        <v>5751</v>
      </c>
      <c r="AS63" s="121">
        <f t="shared" si="17"/>
        <v>5320</v>
      </c>
      <c r="AT63" s="121">
        <f t="shared" si="17"/>
        <v>431</v>
      </c>
    </row>
    <row r="64" spans="1:46" ht="12.75" customHeight="1">
      <c r="B64" s="70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70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1"/>
      <c r="AA64" s="121"/>
      <c r="AB64" s="70"/>
      <c r="AC64" s="95"/>
      <c r="AD64" s="95"/>
      <c r="AE64" s="95"/>
      <c r="AF64" s="95"/>
      <c r="AG64" s="95"/>
      <c r="AH64" s="96"/>
      <c r="AI64" s="95"/>
      <c r="AJ64" s="95"/>
      <c r="AK64" s="95"/>
      <c r="AL64" s="95"/>
      <c r="AM64" s="95"/>
      <c r="AN64" s="95"/>
      <c r="AO64" s="96"/>
      <c r="AP64" s="96"/>
      <c r="AQ64" s="95"/>
      <c r="AR64" s="95"/>
      <c r="AS64" s="95"/>
      <c r="AT64" s="95"/>
    </row>
    <row r="65" spans="1:46" ht="14.25" customHeight="1">
      <c r="A65" s="467" t="s">
        <v>294</v>
      </c>
      <c r="B65" s="14" t="s">
        <v>210</v>
      </c>
      <c r="C65" s="122">
        <f>+'Niv1Pub  '!C65+'Niv1Privé '!C66</f>
        <v>11473</v>
      </c>
      <c r="D65" s="122">
        <f>+'Niv1Pub  '!D65+'Niv1Privé '!D66</f>
        <v>5569</v>
      </c>
      <c r="E65" s="122">
        <f>+'Niv1Pub  '!E65+'Niv1Privé '!E66</f>
        <v>11009</v>
      </c>
      <c r="F65" s="122">
        <f>+'Niv1Pub  '!F65+'Niv1Privé '!F66</f>
        <v>5327</v>
      </c>
      <c r="G65" s="122">
        <f>+'Niv1Pub  '!G65+'Niv1Privé '!G66</f>
        <v>7118</v>
      </c>
      <c r="H65" s="122">
        <f>+'Niv1Pub  '!H65+'Niv1Privé '!H66</f>
        <v>3528</v>
      </c>
      <c r="I65" s="122">
        <f>+'Niv1Pub  '!I65+'Niv1Privé '!I66</f>
        <v>3531</v>
      </c>
      <c r="J65" s="122">
        <f>+'Niv1Pub  '!J65+'Niv1Privé '!J66</f>
        <v>1783</v>
      </c>
      <c r="K65" s="122">
        <f>+'Niv1Pub  '!K65+'Niv1Privé '!K66</f>
        <v>2847</v>
      </c>
      <c r="L65" s="122">
        <f>+'Niv1Pub  '!L65+'Niv1Privé '!L66</f>
        <v>1453</v>
      </c>
      <c r="M65" s="121">
        <f t="shared" ref="M65:N67" si="18">++C65+E65+G65+I65+K65</f>
        <v>35978</v>
      </c>
      <c r="N65" s="121">
        <f t="shared" si="18"/>
        <v>17660</v>
      </c>
      <c r="O65" t="s">
        <v>210</v>
      </c>
      <c r="P65" s="122">
        <f>+'Niv1Pub  '!Q65+'Niv1Privé '!Q66</f>
        <v>52</v>
      </c>
      <c r="Q65" s="122">
        <f>+'Niv1Pub  '!R65+'Niv1Privé '!R66</f>
        <v>27</v>
      </c>
      <c r="R65" s="122">
        <f>+'Niv1Pub  '!S65+'Niv1Privé '!S66</f>
        <v>3358</v>
      </c>
      <c r="S65" s="122">
        <f>+'Niv1Pub  '!T65+'Niv1Privé '!T66</f>
        <v>1553</v>
      </c>
      <c r="T65" s="122">
        <f>+'Niv1Pub  '!U65+'Niv1Privé '!U66</f>
        <v>1950</v>
      </c>
      <c r="U65" s="122">
        <f>+'Niv1Pub  '!V65+'Niv1Privé '!V66</f>
        <v>934</v>
      </c>
      <c r="V65" s="122">
        <f>+'Niv1Pub  '!W65+'Niv1Privé '!W66</f>
        <v>83</v>
      </c>
      <c r="W65" s="122">
        <f>+'Niv1Pub  '!X65+'Niv1Privé '!X66</f>
        <v>45</v>
      </c>
      <c r="X65" s="122">
        <f>+'Niv1Pub  '!Y65+'Niv1Privé '!Y66</f>
        <v>888</v>
      </c>
      <c r="Y65" s="122">
        <f>+'Niv1Pub  '!Z65+'Niv1Privé '!Z66</f>
        <v>461</v>
      </c>
      <c r="Z65" s="115">
        <f>P65+R65+T65+V65+X65</f>
        <v>6331</v>
      </c>
      <c r="AA65" s="115">
        <f>Q65+S65+U65+W65+Y65</f>
        <v>3020</v>
      </c>
      <c r="AB65" t="s">
        <v>210</v>
      </c>
      <c r="AC65" s="373">
        <f>+'Niv1Pub  '!AE65+'Niv1Privé '!AE66</f>
        <v>264</v>
      </c>
      <c r="AD65" s="373">
        <f>+'Niv1Pub  '!AF65+'Niv1Privé '!AF66</f>
        <v>263</v>
      </c>
      <c r="AE65" s="373">
        <f>+'Niv1Pub  '!AG65+'Niv1Privé '!AG66</f>
        <v>232</v>
      </c>
      <c r="AF65" s="373">
        <f>+'Niv1Pub  '!AH65+'Niv1Privé '!AH66</f>
        <v>189</v>
      </c>
      <c r="AG65" s="373">
        <f>+'Niv1Pub  '!AI65+'Niv1Privé '!AI66</f>
        <v>161</v>
      </c>
      <c r="AH65" s="373">
        <f>+'Niv1Pub  '!AJ65+'Niv1Privé '!AJ66</f>
        <v>1109</v>
      </c>
      <c r="AI65" s="373">
        <f>+'Niv1Pub  '!AK65+'Niv1Privé '!AK66</f>
        <v>652</v>
      </c>
      <c r="AJ65" s="373">
        <f>+'Niv1Pub  '!AL65+'Niv1Privé '!AL66</f>
        <v>74</v>
      </c>
      <c r="AK65" s="373">
        <f>+'Niv1Pub  '!AM65+'Niv1Privé '!AM66</f>
        <v>726</v>
      </c>
      <c r="AL65" s="373">
        <f>+'Niv1Pub  '!AN65</f>
        <v>293</v>
      </c>
      <c r="AM65" s="373">
        <f>+'Niv1Pub  '!AO65</f>
        <v>348</v>
      </c>
      <c r="AN65" s="373">
        <f>+'Niv1Pub  '!AP65</f>
        <v>4</v>
      </c>
      <c r="AO65" s="373">
        <f>+'Niv1Pub  '!AQ65</f>
        <v>645</v>
      </c>
      <c r="AP65" s="373">
        <f>+'Niv1Pub  '!AQ65+'Niv1Privé '!AN66</f>
        <v>771</v>
      </c>
      <c r="AQ65" s="373">
        <f>+'Niv1Pub  '!AR65+'Niv1Privé '!AO66</f>
        <v>10</v>
      </c>
      <c r="AR65" s="373">
        <f>+'Niv1Pub  '!AS65+'Niv1Privé '!AP66</f>
        <v>260</v>
      </c>
      <c r="AS65" s="373">
        <f>+'Niv1Pub  '!AT65+'Niv1Privé '!AQ66</f>
        <v>215</v>
      </c>
      <c r="AT65" s="373">
        <f>+'Niv1Pub  '!AU65+'Niv1Privé '!AR66</f>
        <v>45</v>
      </c>
    </row>
    <row r="66" spans="1:46" ht="14.25" customHeight="1">
      <c r="A66" s="467" t="s">
        <v>294</v>
      </c>
      <c r="B66" s="14" t="s">
        <v>211</v>
      </c>
      <c r="C66" s="122">
        <f>+'Niv1Pub  '!C66+'Niv1Privé '!C67</f>
        <v>15489</v>
      </c>
      <c r="D66" s="122">
        <f>+'Niv1Pub  '!D66+'Niv1Privé '!D67</f>
        <v>7397</v>
      </c>
      <c r="E66" s="122">
        <f>+'Niv1Pub  '!E66+'Niv1Privé '!E67</f>
        <v>14404</v>
      </c>
      <c r="F66" s="122">
        <f>+'Niv1Pub  '!F66+'Niv1Privé '!F67</f>
        <v>6907</v>
      </c>
      <c r="G66" s="122">
        <f>+'Niv1Pub  '!G66+'Niv1Privé '!G67</f>
        <v>10779</v>
      </c>
      <c r="H66" s="122">
        <f>+'Niv1Pub  '!H66+'Niv1Privé '!H67</f>
        <v>5280</v>
      </c>
      <c r="I66" s="122">
        <f>+'Niv1Pub  '!I66+'Niv1Privé '!I67</f>
        <v>6396</v>
      </c>
      <c r="J66" s="122">
        <f>+'Niv1Pub  '!J66+'Niv1Privé '!J67</f>
        <v>3166</v>
      </c>
      <c r="K66" s="122">
        <f>+'Niv1Pub  '!K66+'Niv1Privé '!K67</f>
        <v>5511</v>
      </c>
      <c r="L66" s="122">
        <f>+'Niv1Pub  '!L66+'Niv1Privé '!L67</f>
        <v>2823</v>
      </c>
      <c r="M66" s="121">
        <f t="shared" si="18"/>
        <v>52579</v>
      </c>
      <c r="N66" s="121">
        <f t="shared" si="18"/>
        <v>25573</v>
      </c>
      <c r="O66" t="s">
        <v>211</v>
      </c>
      <c r="P66" s="122">
        <f>+'Niv1Pub  '!Q66+'Niv1Privé '!Q67</f>
        <v>294</v>
      </c>
      <c r="Q66" s="122">
        <f>+'Niv1Pub  '!R66+'Niv1Privé '!R67</f>
        <v>145</v>
      </c>
      <c r="R66" s="122">
        <f>+'Niv1Pub  '!S66+'Niv1Privé '!S67</f>
        <v>4326</v>
      </c>
      <c r="S66" s="122">
        <f>+'Niv1Pub  '!T66+'Niv1Privé '!T67</f>
        <v>1946</v>
      </c>
      <c r="T66" s="122">
        <f>+'Niv1Pub  '!U66+'Niv1Privé '!U67</f>
        <v>2907</v>
      </c>
      <c r="U66" s="122">
        <f>+'Niv1Pub  '!V66+'Niv1Privé '!V67</f>
        <v>1364</v>
      </c>
      <c r="V66" s="122">
        <f>+'Niv1Pub  '!W66+'Niv1Privé '!W67</f>
        <v>129</v>
      </c>
      <c r="W66" s="122">
        <f>+'Niv1Pub  '!X66+'Niv1Privé '!X67</f>
        <v>54</v>
      </c>
      <c r="X66" s="122">
        <f>+'Niv1Pub  '!Y66+'Niv1Privé '!Y67</f>
        <v>1515</v>
      </c>
      <c r="Y66" s="122">
        <f>+'Niv1Pub  '!Z66+'Niv1Privé '!Z67</f>
        <v>813</v>
      </c>
      <c r="Z66" s="115">
        <f>P66+R66+T66+V66+X66</f>
        <v>9171</v>
      </c>
      <c r="AA66" s="115">
        <f>Q66+S66+U66+W66+Y66</f>
        <v>4322</v>
      </c>
      <c r="AB66" t="s">
        <v>211</v>
      </c>
      <c r="AC66" s="373">
        <f>+'Niv1Pub  '!AE66+'Niv1Privé '!AE67</f>
        <v>404</v>
      </c>
      <c r="AD66" s="373">
        <f>+'Niv1Pub  '!AF66+'Niv1Privé '!AF67</f>
        <v>437</v>
      </c>
      <c r="AE66" s="373">
        <f>+'Niv1Pub  '!AG66+'Niv1Privé '!AG67</f>
        <v>397</v>
      </c>
      <c r="AF66" s="373">
        <f>+'Niv1Pub  '!AH66+'Niv1Privé '!AH67</f>
        <v>327</v>
      </c>
      <c r="AG66" s="373">
        <f>+'Niv1Pub  '!AI66+'Niv1Privé '!AI67</f>
        <v>292</v>
      </c>
      <c r="AH66" s="373">
        <f>+'Niv1Pub  '!AJ66+'Niv1Privé '!AJ67</f>
        <v>1857</v>
      </c>
      <c r="AI66" s="373">
        <f>+'Niv1Pub  '!AK66+'Niv1Privé '!AK67</f>
        <v>1174</v>
      </c>
      <c r="AJ66" s="373">
        <f>+'Niv1Pub  '!AL66+'Niv1Privé '!AL67</f>
        <v>100</v>
      </c>
      <c r="AK66" s="373">
        <f>+'Niv1Pub  '!AM66+'Niv1Privé '!AM67</f>
        <v>1274</v>
      </c>
      <c r="AL66" s="373">
        <f>+'Niv1Pub  '!AN66</f>
        <v>674</v>
      </c>
      <c r="AM66" s="373">
        <f>+'Niv1Pub  '!AO66</f>
        <v>477</v>
      </c>
      <c r="AN66" s="373">
        <f>+'Niv1Pub  '!AP66</f>
        <v>21</v>
      </c>
      <c r="AO66" s="373">
        <f>+'Niv1Pub  '!AQ66</f>
        <v>1172</v>
      </c>
      <c r="AP66" s="373">
        <f>+'Niv1Pub  '!AQ66+'Niv1Privé '!AN67</f>
        <v>1389</v>
      </c>
      <c r="AQ66" s="373">
        <f>+'Niv1Pub  '!AR66+'Niv1Privé '!AO67</f>
        <v>46</v>
      </c>
      <c r="AR66" s="373">
        <f>+'Niv1Pub  '!AS66+'Niv1Privé '!AP67</f>
        <v>373</v>
      </c>
      <c r="AS66" s="373">
        <f>+'Niv1Pub  '!AT66+'Niv1Privé '!AQ67</f>
        <v>364</v>
      </c>
      <c r="AT66" s="373">
        <f>+'Niv1Pub  '!AU66+'Niv1Privé '!AR67</f>
        <v>9</v>
      </c>
    </row>
    <row r="67" spans="1:46" ht="14.25" customHeight="1">
      <c r="A67" s="467" t="s">
        <v>294</v>
      </c>
      <c r="B67" s="14" t="s">
        <v>212</v>
      </c>
      <c r="C67" s="122">
        <f>+'Niv1Pub  '!C67+'Niv1Privé '!C68</f>
        <v>11828</v>
      </c>
      <c r="D67" s="122">
        <f>+'Niv1Pub  '!D67+'Niv1Privé '!D68</f>
        <v>5548</v>
      </c>
      <c r="E67" s="122">
        <f>+'Niv1Pub  '!E67+'Niv1Privé '!E68</f>
        <v>9980</v>
      </c>
      <c r="F67" s="122">
        <f>+'Niv1Pub  '!F67+'Niv1Privé '!F68</f>
        <v>4833</v>
      </c>
      <c r="G67" s="122">
        <f>+'Niv1Pub  '!G67+'Niv1Privé '!G68</f>
        <v>8953</v>
      </c>
      <c r="H67" s="122">
        <f>+'Niv1Pub  '!H67+'Niv1Privé '!H68</f>
        <v>4393</v>
      </c>
      <c r="I67" s="122">
        <f>+'Niv1Pub  '!I67+'Niv1Privé '!I68</f>
        <v>6513</v>
      </c>
      <c r="J67" s="122">
        <f>+'Niv1Pub  '!J67+'Niv1Privé '!J68</f>
        <v>3234</v>
      </c>
      <c r="K67" s="122">
        <f>+'Niv1Pub  '!K67+'Niv1Privé '!K68</f>
        <v>5344</v>
      </c>
      <c r="L67" s="122">
        <f>+'Niv1Pub  '!L67+'Niv1Privé '!L68</f>
        <v>2665</v>
      </c>
      <c r="M67" s="121">
        <f t="shared" si="18"/>
        <v>42618</v>
      </c>
      <c r="N67" s="121">
        <f t="shared" si="18"/>
        <v>20673</v>
      </c>
      <c r="O67" t="s">
        <v>212</v>
      </c>
      <c r="P67" s="122">
        <f>+'Niv1Pub  '!Q67+'Niv1Privé '!Q68</f>
        <v>2603</v>
      </c>
      <c r="Q67" s="122">
        <f>+'Niv1Pub  '!R67+'Niv1Privé '!R68</f>
        <v>1189</v>
      </c>
      <c r="R67" s="122">
        <f>+'Niv1Pub  '!S67+'Niv1Privé '!S68</f>
        <v>2450</v>
      </c>
      <c r="S67" s="122">
        <f>+'Niv1Pub  '!T67+'Niv1Privé '!T68</f>
        <v>1071</v>
      </c>
      <c r="T67" s="122">
        <f>+'Niv1Pub  '!U67+'Niv1Privé '!U68</f>
        <v>2675</v>
      </c>
      <c r="U67" s="122">
        <f>+'Niv1Pub  '!V67+'Niv1Privé '!V68</f>
        <v>1291</v>
      </c>
      <c r="V67" s="122">
        <f>+'Niv1Pub  '!W67+'Niv1Privé '!W68</f>
        <v>904</v>
      </c>
      <c r="W67" s="122">
        <f>+'Niv1Pub  '!X67+'Niv1Privé '!X68</f>
        <v>433</v>
      </c>
      <c r="X67" s="122">
        <f>+'Niv1Pub  '!Y67+'Niv1Privé '!Y68</f>
        <v>1562</v>
      </c>
      <c r="Y67" s="122">
        <f>+'Niv1Pub  '!Z67+'Niv1Privé '!Z68</f>
        <v>784</v>
      </c>
      <c r="Z67" s="115">
        <f t="shared" ref="Z67:AA85" si="19">P67+R67+T67+V67+X67</f>
        <v>10194</v>
      </c>
      <c r="AA67" s="115">
        <f t="shared" si="19"/>
        <v>4768</v>
      </c>
      <c r="AB67" t="s">
        <v>212</v>
      </c>
      <c r="AC67" s="373">
        <f>+'Niv1Pub  '!AE67+'Niv1Privé '!AE68</f>
        <v>358</v>
      </c>
      <c r="AD67" s="373">
        <f>+'Niv1Pub  '!AF67+'Niv1Privé '!AF68</f>
        <v>357</v>
      </c>
      <c r="AE67" s="373">
        <f>+'Niv1Pub  '!AG67+'Niv1Privé '!AG68</f>
        <v>353</v>
      </c>
      <c r="AF67" s="373">
        <f>+'Niv1Pub  '!AH67+'Niv1Privé '!AH68</f>
        <v>320</v>
      </c>
      <c r="AG67" s="373">
        <f>+'Niv1Pub  '!AI67+'Niv1Privé '!AI68</f>
        <v>313</v>
      </c>
      <c r="AH67" s="373">
        <f>+'Niv1Pub  '!AJ67+'Niv1Privé '!AJ68</f>
        <v>1701</v>
      </c>
      <c r="AI67" s="373">
        <f>+'Niv1Pub  '!AK67+'Niv1Privé '!AK68</f>
        <v>1395</v>
      </c>
      <c r="AJ67" s="373">
        <f>+'Niv1Pub  '!AL67+'Niv1Privé '!AL68</f>
        <v>40</v>
      </c>
      <c r="AK67" s="373">
        <f>+'Niv1Pub  '!AM67+'Niv1Privé '!AM68</f>
        <v>1435</v>
      </c>
      <c r="AL67" s="373">
        <f>+'Niv1Pub  '!AN67</f>
        <v>752</v>
      </c>
      <c r="AM67" s="373">
        <f>+'Niv1Pub  '!AO67</f>
        <v>327</v>
      </c>
      <c r="AN67" s="373">
        <f>+'Niv1Pub  '!AP67</f>
        <v>17</v>
      </c>
      <c r="AO67" s="373">
        <f>+'Niv1Pub  '!AQ67</f>
        <v>1096</v>
      </c>
      <c r="AP67" s="373">
        <f>+'Niv1Pub  '!AQ67+'Niv1Privé '!AN68</f>
        <v>1248</v>
      </c>
      <c r="AQ67" s="373">
        <f>+'Niv1Pub  '!AR67+'Niv1Privé '!AO68</f>
        <v>27</v>
      </c>
      <c r="AR67" s="373">
        <f>+'Niv1Pub  '!AS67+'Niv1Privé '!AP68</f>
        <v>345</v>
      </c>
      <c r="AS67" s="373">
        <f>+'Niv1Pub  '!AT67+'Niv1Privé '!AQ68</f>
        <v>341</v>
      </c>
      <c r="AT67" s="373">
        <f>+'Niv1Pub  '!AU67+'Niv1Privé '!AR68</f>
        <v>4</v>
      </c>
    </row>
    <row r="68" spans="1:46" ht="14.25" customHeight="1">
      <c r="A68" s="467" t="s">
        <v>294</v>
      </c>
      <c r="B68" s="14" t="s">
        <v>217</v>
      </c>
      <c r="C68" s="122">
        <f>+'Niv1Pub  '!C68+'Niv1Privé '!C69</f>
        <v>6397</v>
      </c>
      <c r="D68" s="122">
        <f>+'Niv1Pub  '!D68+'Niv1Privé '!D69</f>
        <v>3142</v>
      </c>
      <c r="E68" s="122">
        <f>+'Niv1Pub  '!E68+'Niv1Privé '!E69</f>
        <v>4770</v>
      </c>
      <c r="F68" s="122">
        <f>+'Niv1Pub  '!F68+'Niv1Privé '!F69</f>
        <v>2305</v>
      </c>
      <c r="G68" s="122">
        <f>+'Niv1Pub  '!G68+'Niv1Privé '!G69</f>
        <v>3442</v>
      </c>
      <c r="H68" s="122">
        <f>+'Niv1Pub  '!H68+'Niv1Privé '!H69</f>
        <v>1734</v>
      </c>
      <c r="I68" s="122">
        <f>+'Niv1Pub  '!I68+'Niv1Privé '!I69</f>
        <v>1979</v>
      </c>
      <c r="J68" s="122">
        <f>+'Niv1Pub  '!J68+'Niv1Privé '!J69</f>
        <v>1019</v>
      </c>
      <c r="K68" s="122">
        <f>+'Niv1Pub  '!K68+'Niv1Privé '!K69</f>
        <v>1728</v>
      </c>
      <c r="L68" s="122">
        <f>+'Niv1Pub  '!L68+'Niv1Privé '!L69</f>
        <v>882</v>
      </c>
      <c r="M68" s="121">
        <f t="shared" ref="M68:N85" si="20">++C68+E68+G68+I68+K68</f>
        <v>18316</v>
      </c>
      <c r="N68" s="121">
        <f t="shared" si="20"/>
        <v>9082</v>
      </c>
      <c r="O68" t="s">
        <v>217</v>
      </c>
      <c r="P68" s="122">
        <f>+'Niv1Pub  '!Q68+'Niv1Privé '!Q69</f>
        <v>15</v>
      </c>
      <c r="Q68" s="122">
        <f>+'Niv1Pub  '!R68+'Niv1Privé '!R69</f>
        <v>8</v>
      </c>
      <c r="R68" s="122">
        <f>+'Niv1Pub  '!S68+'Niv1Privé '!S69</f>
        <v>1409</v>
      </c>
      <c r="S68" s="122">
        <f>+'Niv1Pub  '!T68+'Niv1Privé '!T69</f>
        <v>651</v>
      </c>
      <c r="T68" s="122">
        <f>+'Niv1Pub  '!U68+'Niv1Privé '!U69</f>
        <v>974</v>
      </c>
      <c r="U68" s="122">
        <f>+'Niv1Pub  '!V68+'Niv1Privé '!V69</f>
        <v>434</v>
      </c>
      <c r="V68" s="122">
        <f>+'Niv1Pub  '!W68+'Niv1Privé '!W69</f>
        <v>9</v>
      </c>
      <c r="W68" s="122">
        <f>+'Niv1Pub  '!X68+'Niv1Privé '!X69</f>
        <v>4</v>
      </c>
      <c r="X68" s="122">
        <f>+'Niv1Pub  '!Y68+'Niv1Privé '!Y69</f>
        <v>513</v>
      </c>
      <c r="Y68" s="122">
        <f>+'Niv1Pub  '!Z68+'Niv1Privé '!Z69</f>
        <v>266</v>
      </c>
      <c r="Z68" s="115">
        <f t="shared" si="19"/>
        <v>2920</v>
      </c>
      <c r="AA68" s="115">
        <f t="shared" si="19"/>
        <v>1363</v>
      </c>
      <c r="AB68" t="s">
        <v>217</v>
      </c>
      <c r="AC68" s="373">
        <f>+'Niv1Pub  '!AE68+'Niv1Privé '!AE69</f>
        <v>159</v>
      </c>
      <c r="AD68" s="373">
        <f>+'Niv1Pub  '!AF68+'Niv1Privé '!AF69</f>
        <v>151</v>
      </c>
      <c r="AE68" s="373">
        <f>+'Niv1Pub  '!AG68+'Niv1Privé '!AG69</f>
        <v>137</v>
      </c>
      <c r="AF68" s="373">
        <f>+'Niv1Pub  '!AH68+'Niv1Privé '!AH69</f>
        <v>100</v>
      </c>
      <c r="AG68" s="373">
        <f>+'Niv1Pub  '!AI68+'Niv1Privé '!AI69</f>
        <v>88</v>
      </c>
      <c r="AH68" s="373">
        <f>+'Niv1Pub  '!AJ68+'Niv1Privé '!AJ69</f>
        <v>635</v>
      </c>
      <c r="AI68" s="373">
        <f>+'Niv1Pub  '!AK68+'Niv1Privé '!AK69</f>
        <v>429</v>
      </c>
      <c r="AJ68" s="373">
        <f>+'Niv1Pub  '!AL68+'Niv1Privé '!AL69</f>
        <v>55</v>
      </c>
      <c r="AK68" s="373">
        <f>+'Niv1Pub  '!AM68+'Niv1Privé '!AM69</f>
        <v>484</v>
      </c>
      <c r="AL68" s="373">
        <f>+'Niv1Pub  '!AN68</f>
        <v>205</v>
      </c>
      <c r="AM68" s="373">
        <f>+'Niv1Pub  '!AO68</f>
        <v>198</v>
      </c>
      <c r="AN68" s="373">
        <f>+'Niv1Pub  '!AP68</f>
        <v>1</v>
      </c>
      <c r="AO68" s="373">
        <f>+'Niv1Pub  '!AQ68</f>
        <v>404</v>
      </c>
      <c r="AP68" s="373">
        <f>+'Niv1Pub  '!AQ68+'Niv1Privé '!AN69</f>
        <v>460</v>
      </c>
      <c r="AQ68" s="373">
        <f>+'Niv1Pub  '!AR68+'Niv1Privé '!AO69</f>
        <v>1</v>
      </c>
      <c r="AR68" s="373">
        <f>+'Niv1Pub  '!AS68+'Niv1Privé '!AP69</f>
        <v>154</v>
      </c>
      <c r="AS68" s="373">
        <f>+'Niv1Pub  '!AT68+'Niv1Privé '!AQ69</f>
        <v>149</v>
      </c>
      <c r="AT68" s="373">
        <f>+'Niv1Pub  '!AU68+'Niv1Privé '!AR69</f>
        <v>5</v>
      </c>
    </row>
    <row r="69" spans="1:46" ht="14.25" customHeight="1">
      <c r="A69" s="467" t="s">
        <v>295</v>
      </c>
      <c r="B69" s="14" t="s">
        <v>296</v>
      </c>
      <c r="C69" s="122">
        <f>+'Niv1Pub  '!C69+'Niv1Privé '!C70</f>
        <v>2989</v>
      </c>
      <c r="D69" s="122">
        <f>+'Niv1Pub  '!D69+'Niv1Privé '!D70</f>
        <v>1435</v>
      </c>
      <c r="E69" s="122">
        <f>+'Niv1Pub  '!E69+'Niv1Privé '!E70</f>
        <v>1381</v>
      </c>
      <c r="F69" s="122">
        <f>+'Niv1Pub  '!F69+'Niv1Privé '!F70</f>
        <v>630</v>
      </c>
      <c r="G69" s="122">
        <f>+'Niv1Pub  '!G69+'Niv1Privé '!G70</f>
        <v>701</v>
      </c>
      <c r="H69" s="122">
        <f>+'Niv1Pub  '!H69+'Niv1Privé '!H70</f>
        <v>304</v>
      </c>
      <c r="I69" s="122">
        <f>+'Niv1Pub  '!I69+'Niv1Privé '!I70</f>
        <v>253</v>
      </c>
      <c r="J69" s="122">
        <f>+'Niv1Pub  '!J69+'Niv1Privé '!J70</f>
        <v>83</v>
      </c>
      <c r="K69" s="122">
        <f>+'Niv1Pub  '!K69+'Niv1Privé '!K70</f>
        <v>233</v>
      </c>
      <c r="L69" s="122">
        <f>+'Niv1Pub  '!L69+'Niv1Privé '!L70</f>
        <v>85</v>
      </c>
      <c r="M69" s="121">
        <f t="shared" si="20"/>
        <v>5557</v>
      </c>
      <c r="N69" s="121">
        <f t="shared" si="20"/>
        <v>2537</v>
      </c>
      <c r="O69" t="s">
        <v>296</v>
      </c>
      <c r="P69" s="122">
        <f>+'Niv1Pub  '!Q69+'Niv1Privé '!Q70</f>
        <v>1030</v>
      </c>
      <c r="Q69" s="122">
        <f>+'Niv1Pub  '!R69+'Niv1Privé '!R70</f>
        <v>474</v>
      </c>
      <c r="R69" s="122">
        <f>+'Niv1Pub  '!S69+'Niv1Privé '!S70</f>
        <v>325</v>
      </c>
      <c r="S69" s="122">
        <f>+'Niv1Pub  '!T69+'Niv1Privé '!T70</f>
        <v>149</v>
      </c>
      <c r="T69" s="122">
        <f>+'Niv1Pub  '!U69+'Niv1Privé '!U70</f>
        <v>201</v>
      </c>
      <c r="U69" s="122">
        <f>+'Niv1Pub  '!V69+'Niv1Privé '!V70</f>
        <v>79</v>
      </c>
      <c r="V69" s="122">
        <f>+'Niv1Pub  '!W69+'Niv1Privé '!W70</f>
        <v>11</v>
      </c>
      <c r="W69" s="122">
        <f>+'Niv1Pub  '!X69+'Niv1Privé '!X70</f>
        <v>2</v>
      </c>
      <c r="X69" s="122">
        <f>+'Niv1Pub  '!Y69+'Niv1Privé '!Y70</f>
        <v>60</v>
      </c>
      <c r="Y69" s="122">
        <f>+'Niv1Pub  '!Z69+'Niv1Privé '!Z70</f>
        <v>19</v>
      </c>
      <c r="Z69" s="115">
        <f t="shared" si="19"/>
        <v>1627</v>
      </c>
      <c r="AA69" s="115">
        <f t="shared" si="19"/>
        <v>723</v>
      </c>
      <c r="AB69" t="s">
        <v>296</v>
      </c>
      <c r="AC69" s="373">
        <f>+'Niv1Pub  '!AE69+'Niv1Privé '!AE70</f>
        <v>72</v>
      </c>
      <c r="AD69" s="373">
        <f>+'Niv1Pub  '!AF69+'Niv1Privé '!AF70</f>
        <v>63</v>
      </c>
      <c r="AE69" s="373">
        <f>+'Niv1Pub  '!AG69+'Niv1Privé '!AG70</f>
        <v>47</v>
      </c>
      <c r="AF69" s="373">
        <f>+'Niv1Pub  '!AH69+'Niv1Privé '!AH70</f>
        <v>22</v>
      </c>
      <c r="AG69" s="373">
        <f>+'Niv1Pub  '!AI69+'Niv1Privé '!AI70</f>
        <v>18</v>
      </c>
      <c r="AH69" s="373">
        <f>+'Niv1Pub  '!AJ69+'Niv1Privé '!AJ70</f>
        <v>222</v>
      </c>
      <c r="AI69" s="373">
        <f>+'Niv1Pub  '!AK69+'Niv1Privé '!AK70</f>
        <v>81</v>
      </c>
      <c r="AJ69" s="373">
        <f>+'Niv1Pub  '!AL69+'Niv1Privé '!AL70</f>
        <v>31</v>
      </c>
      <c r="AK69" s="373">
        <f>+'Niv1Pub  '!AM69+'Niv1Privé '!AM70</f>
        <v>112</v>
      </c>
      <c r="AL69" s="373">
        <f>+'Niv1Pub  '!AN69</f>
        <v>46</v>
      </c>
      <c r="AM69" s="373">
        <f>+'Niv1Pub  '!AO69</f>
        <v>66</v>
      </c>
      <c r="AN69" s="373">
        <f>+'Niv1Pub  '!AP69</f>
        <v>0</v>
      </c>
      <c r="AO69" s="373">
        <f>+'Niv1Pub  '!AQ69</f>
        <v>112</v>
      </c>
      <c r="AP69" s="373">
        <f>+'Niv1Pub  '!AQ69+'Niv1Privé '!AN70</f>
        <v>112</v>
      </c>
      <c r="AQ69" s="373">
        <f>+'Niv1Pub  '!AR69+'Niv1Privé '!AO70</f>
        <v>0</v>
      </c>
      <c r="AR69" s="373">
        <f>+'Niv1Pub  '!AS69+'Niv1Privé '!AP70</f>
        <v>81</v>
      </c>
      <c r="AS69" s="373">
        <f>+'Niv1Pub  '!AT69+'Niv1Privé '!AQ70</f>
        <v>67</v>
      </c>
      <c r="AT69" s="373">
        <f>+'Niv1Pub  '!AU69+'Niv1Privé '!AR70</f>
        <v>14</v>
      </c>
    </row>
    <row r="70" spans="1:46" ht="14.25" customHeight="1">
      <c r="A70" s="467" t="s">
        <v>295</v>
      </c>
      <c r="B70" s="14" t="s">
        <v>213</v>
      </c>
      <c r="C70" s="122">
        <f>+'Niv1Pub  '!C70+'Niv1Privé '!C71</f>
        <v>22612</v>
      </c>
      <c r="D70" s="122">
        <f>+'Niv1Pub  '!D70+'Niv1Privé '!D71</f>
        <v>11438</v>
      </c>
      <c r="E70" s="122">
        <f>+'Niv1Pub  '!E70+'Niv1Privé '!E71</f>
        <v>13709</v>
      </c>
      <c r="F70" s="122">
        <f>+'Niv1Pub  '!F70+'Niv1Privé '!F71</f>
        <v>6861</v>
      </c>
      <c r="G70" s="122">
        <f>+'Niv1Pub  '!G70+'Niv1Privé '!G71</f>
        <v>7798</v>
      </c>
      <c r="H70" s="122">
        <f>+'Niv1Pub  '!H70+'Niv1Privé '!H71</f>
        <v>3868</v>
      </c>
      <c r="I70" s="122">
        <f>+'Niv1Pub  '!I70+'Niv1Privé '!I71</f>
        <v>3699</v>
      </c>
      <c r="J70" s="122">
        <f>+'Niv1Pub  '!J70+'Niv1Privé '!J71</f>
        <v>1796</v>
      </c>
      <c r="K70" s="122">
        <f>+'Niv1Pub  '!K70+'Niv1Privé '!K71</f>
        <v>2997</v>
      </c>
      <c r="L70" s="122">
        <f>+'Niv1Pub  '!L70+'Niv1Privé '!L71</f>
        <v>1400</v>
      </c>
      <c r="M70" s="121">
        <f t="shared" si="20"/>
        <v>50815</v>
      </c>
      <c r="N70" s="121">
        <f t="shared" si="20"/>
        <v>25363</v>
      </c>
      <c r="O70" t="s">
        <v>213</v>
      </c>
      <c r="P70" s="122">
        <f>+'Niv1Pub  '!Q70+'Niv1Privé '!Q71</f>
        <v>1705</v>
      </c>
      <c r="Q70" s="122">
        <f>+'Niv1Pub  '!R70+'Niv1Privé '!R71</f>
        <v>877</v>
      </c>
      <c r="R70" s="122">
        <f>+'Niv1Pub  '!S70+'Niv1Privé '!S71</f>
        <v>3308</v>
      </c>
      <c r="S70" s="122">
        <f>+'Niv1Pub  '!T70+'Niv1Privé '!T71</f>
        <v>1643</v>
      </c>
      <c r="T70" s="122">
        <f>+'Niv1Pub  '!U70+'Niv1Privé '!U71</f>
        <v>1732</v>
      </c>
      <c r="U70" s="122">
        <f>+'Niv1Pub  '!V70+'Niv1Privé '!V71</f>
        <v>857</v>
      </c>
      <c r="V70" s="122">
        <f>+'Niv1Pub  '!W70+'Niv1Privé '!W71</f>
        <v>196</v>
      </c>
      <c r="W70" s="122">
        <f>+'Niv1Pub  '!X70+'Niv1Privé '!X71</f>
        <v>107</v>
      </c>
      <c r="X70" s="122">
        <f>+'Niv1Pub  '!Y70+'Niv1Privé '!Y71</f>
        <v>728</v>
      </c>
      <c r="Y70" s="122">
        <f>+'Niv1Pub  '!Z70+'Niv1Privé '!Z71</f>
        <v>344</v>
      </c>
      <c r="Z70" s="115">
        <f t="shared" si="19"/>
        <v>7669</v>
      </c>
      <c r="AA70" s="115">
        <f t="shared" si="19"/>
        <v>3828</v>
      </c>
      <c r="AB70" t="s">
        <v>213</v>
      </c>
      <c r="AC70" s="373">
        <f>+'Niv1Pub  '!AE70+'Niv1Privé '!AE71</f>
        <v>348</v>
      </c>
      <c r="AD70" s="373">
        <f>+'Niv1Pub  '!AF70+'Niv1Privé '!AF71</f>
        <v>321</v>
      </c>
      <c r="AE70" s="373">
        <f>+'Niv1Pub  '!AG70+'Niv1Privé '!AG71</f>
        <v>271</v>
      </c>
      <c r="AF70" s="373">
        <f>+'Niv1Pub  '!AH70+'Niv1Privé '!AH71</f>
        <v>186</v>
      </c>
      <c r="AG70" s="373">
        <f>+'Niv1Pub  '!AI70+'Niv1Privé '!AI71</f>
        <v>157</v>
      </c>
      <c r="AH70" s="373">
        <f>+'Niv1Pub  '!AJ70+'Niv1Privé '!AJ71</f>
        <v>1283</v>
      </c>
      <c r="AI70" s="373">
        <f>+'Niv1Pub  '!AK70+'Niv1Privé '!AK71</f>
        <v>609</v>
      </c>
      <c r="AJ70" s="373">
        <f>+'Niv1Pub  '!AL70+'Niv1Privé '!AL71</f>
        <v>207</v>
      </c>
      <c r="AK70" s="373">
        <f>+'Niv1Pub  '!AM70+'Niv1Privé '!AM71</f>
        <v>816</v>
      </c>
      <c r="AL70" s="373">
        <f>+'Niv1Pub  '!AN70</f>
        <v>367</v>
      </c>
      <c r="AM70" s="373">
        <f>+'Niv1Pub  '!AO70</f>
        <v>451</v>
      </c>
      <c r="AN70" s="373">
        <f>+'Niv1Pub  '!AP70</f>
        <v>19</v>
      </c>
      <c r="AO70" s="373">
        <f>+'Niv1Pub  '!AQ70</f>
        <v>837</v>
      </c>
      <c r="AP70" s="373">
        <f>+'Niv1Pub  '!AQ70+'Niv1Privé '!AN71</f>
        <v>921</v>
      </c>
      <c r="AQ70" s="373">
        <f>+'Niv1Pub  '!AR70+'Niv1Privé '!AO71</f>
        <v>15</v>
      </c>
      <c r="AR70" s="373">
        <f>+'Niv1Pub  '!AS70+'Niv1Privé '!AP71</f>
        <v>335</v>
      </c>
      <c r="AS70" s="373">
        <f>+'Niv1Pub  '!AT70+'Niv1Privé '!AQ71</f>
        <v>305</v>
      </c>
      <c r="AT70" s="373">
        <f>+'Niv1Pub  '!AU70+'Niv1Privé '!AR71</f>
        <v>30</v>
      </c>
    </row>
    <row r="71" spans="1:46" ht="14.25" customHeight="1">
      <c r="A71" s="467" t="s">
        <v>295</v>
      </c>
      <c r="B71" s="14" t="s">
        <v>297</v>
      </c>
      <c r="C71" s="122">
        <f>+'Niv1Pub  '!C71+'Niv1Privé '!C72</f>
        <v>3058</v>
      </c>
      <c r="D71" s="122">
        <f>+'Niv1Pub  '!D71+'Niv1Privé '!D72</f>
        <v>1426</v>
      </c>
      <c r="E71" s="122">
        <f>+'Niv1Pub  '!E71+'Niv1Privé '!E72</f>
        <v>3056</v>
      </c>
      <c r="F71" s="122">
        <f>+'Niv1Pub  '!F71+'Niv1Privé '!F72</f>
        <v>1427</v>
      </c>
      <c r="G71" s="122">
        <f>+'Niv1Pub  '!G71+'Niv1Privé '!G72</f>
        <v>1578</v>
      </c>
      <c r="H71" s="122">
        <f>+'Niv1Pub  '!H71+'Niv1Privé '!H72</f>
        <v>712</v>
      </c>
      <c r="I71" s="122">
        <f>+'Niv1Pub  '!I71+'Niv1Privé '!I72</f>
        <v>520</v>
      </c>
      <c r="J71" s="122">
        <f>+'Niv1Pub  '!J71+'Niv1Privé '!J72</f>
        <v>203</v>
      </c>
      <c r="K71" s="122">
        <f>+'Niv1Pub  '!K71+'Niv1Privé '!K72</f>
        <v>760</v>
      </c>
      <c r="L71" s="122">
        <f>+'Niv1Pub  '!L71+'Niv1Privé '!L72</f>
        <v>268</v>
      </c>
      <c r="M71" s="121">
        <f t="shared" si="20"/>
        <v>8972</v>
      </c>
      <c r="N71" s="121">
        <f t="shared" si="20"/>
        <v>4036</v>
      </c>
      <c r="O71" t="s">
        <v>297</v>
      </c>
      <c r="P71" s="122">
        <f>+'Niv1Pub  '!Q71+'Niv1Privé '!Q72</f>
        <v>0</v>
      </c>
      <c r="Q71" s="122">
        <f>+'Niv1Pub  '!R71+'Niv1Privé '!R72</f>
        <v>0</v>
      </c>
      <c r="R71" s="122">
        <f>+'Niv1Pub  '!S71+'Niv1Privé '!S72</f>
        <v>1234</v>
      </c>
      <c r="S71" s="122">
        <f>+'Niv1Pub  '!T71+'Niv1Privé '!T72</f>
        <v>576</v>
      </c>
      <c r="T71" s="122">
        <f>+'Niv1Pub  '!U71+'Niv1Privé '!U72</f>
        <v>490</v>
      </c>
      <c r="U71" s="122">
        <f>+'Niv1Pub  '!V71+'Niv1Privé '!V72</f>
        <v>193</v>
      </c>
      <c r="V71" s="122">
        <f>+'Niv1Pub  '!W71+'Niv1Privé '!W72</f>
        <v>0</v>
      </c>
      <c r="W71" s="122">
        <f>+'Niv1Pub  '!X71+'Niv1Privé '!X72</f>
        <v>0</v>
      </c>
      <c r="X71" s="122">
        <f>+'Niv1Pub  '!Y71+'Niv1Privé '!Y72</f>
        <v>278</v>
      </c>
      <c r="Y71" s="122">
        <f>+'Niv1Pub  '!Z71+'Niv1Privé '!Z72</f>
        <v>92</v>
      </c>
      <c r="Z71" s="115">
        <f t="shared" si="19"/>
        <v>2002</v>
      </c>
      <c r="AA71" s="115">
        <f t="shared" si="19"/>
        <v>861</v>
      </c>
      <c r="AB71" t="s">
        <v>297</v>
      </c>
      <c r="AC71" s="373">
        <f>+'Niv1Pub  '!AE71+'Niv1Privé '!AE72</f>
        <v>67</v>
      </c>
      <c r="AD71" s="373">
        <f>+'Niv1Pub  '!AF71+'Niv1Privé '!AF72</f>
        <v>64</v>
      </c>
      <c r="AE71" s="373">
        <f>+'Niv1Pub  '!AG71+'Niv1Privé '!AG72</f>
        <v>58</v>
      </c>
      <c r="AF71" s="373">
        <f>+'Niv1Pub  '!AH71+'Niv1Privé '!AH72</f>
        <v>33</v>
      </c>
      <c r="AG71" s="373">
        <f>+'Niv1Pub  '!AI71+'Niv1Privé '!AI72</f>
        <v>34</v>
      </c>
      <c r="AH71" s="373">
        <f>+'Niv1Pub  '!AJ71+'Niv1Privé '!AJ72</f>
        <v>256</v>
      </c>
      <c r="AI71" s="373">
        <f>+'Niv1Pub  '!AK71+'Niv1Privé '!AK72</f>
        <v>138</v>
      </c>
      <c r="AJ71" s="373">
        <f>+'Niv1Pub  '!AL71+'Niv1Privé '!AL72</f>
        <v>8</v>
      </c>
      <c r="AK71" s="373">
        <f>+'Niv1Pub  '!AM71+'Niv1Privé '!AM72</f>
        <v>146</v>
      </c>
      <c r="AL71" s="373">
        <f>+'Niv1Pub  '!AN71</f>
        <v>75</v>
      </c>
      <c r="AM71" s="373">
        <f>+'Niv1Pub  '!AO71</f>
        <v>85</v>
      </c>
      <c r="AN71" s="373">
        <f>+'Niv1Pub  '!AP71</f>
        <v>0</v>
      </c>
      <c r="AO71" s="373">
        <f>+'Niv1Pub  '!AQ71</f>
        <v>160</v>
      </c>
      <c r="AP71" s="373">
        <f>+'Niv1Pub  '!AQ71+'Niv1Privé '!AN72</f>
        <v>160</v>
      </c>
      <c r="AQ71" s="373">
        <f>+'Niv1Pub  '!AR71+'Niv1Privé '!AO72</f>
        <v>2</v>
      </c>
      <c r="AR71" s="373">
        <f>+'Niv1Pub  '!AS71+'Niv1Privé '!AP72</f>
        <v>66</v>
      </c>
      <c r="AS71" s="373">
        <f>+'Niv1Pub  '!AT71+'Niv1Privé '!AQ72</f>
        <v>60</v>
      </c>
      <c r="AT71" s="373">
        <f>+'Niv1Pub  '!AU71+'Niv1Privé '!AR72</f>
        <v>6</v>
      </c>
    </row>
    <row r="72" spans="1:46" ht="14.25" customHeight="1">
      <c r="A72" s="467" t="s">
        <v>295</v>
      </c>
      <c r="B72" s="14" t="s">
        <v>298</v>
      </c>
      <c r="C72" s="122">
        <f>+'Niv1Pub  '!C72+'Niv1Privé '!C73</f>
        <v>25755</v>
      </c>
      <c r="D72" s="122">
        <f>+'Niv1Pub  '!D72+'Niv1Privé '!D73</f>
        <v>12478</v>
      </c>
      <c r="E72" s="122">
        <f>+'Niv1Pub  '!E72+'Niv1Privé '!E73</f>
        <v>15564</v>
      </c>
      <c r="F72" s="122">
        <f>+'Niv1Pub  '!F72+'Niv1Privé '!F73</f>
        <v>7064</v>
      </c>
      <c r="G72" s="122">
        <f>+'Niv1Pub  '!G72+'Niv1Privé '!G73</f>
        <v>9158</v>
      </c>
      <c r="H72" s="122">
        <f>+'Niv1Pub  '!H72+'Niv1Privé '!H73</f>
        <v>3819</v>
      </c>
      <c r="I72" s="122">
        <f>+'Niv1Pub  '!I72+'Niv1Privé '!I73</f>
        <v>3617</v>
      </c>
      <c r="J72" s="122">
        <f>+'Niv1Pub  '!J72+'Niv1Privé '!J73</f>
        <v>1451</v>
      </c>
      <c r="K72" s="122">
        <f>+'Niv1Pub  '!K72+'Niv1Privé '!K73</f>
        <v>3078</v>
      </c>
      <c r="L72" s="122">
        <f>+'Niv1Pub  '!L72+'Niv1Privé '!L73</f>
        <v>1174</v>
      </c>
      <c r="M72" s="121">
        <f t="shared" si="20"/>
        <v>57172</v>
      </c>
      <c r="N72" s="121">
        <f t="shared" si="20"/>
        <v>25986</v>
      </c>
      <c r="O72" t="s">
        <v>298</v>
      </c>
      <c r="P72" s="122">
        <f>+'Niv1Pub  '!Q72+'Niv1Privé '!Q73</f>
        <v>1531</v>
      </c>
      <c r="Q72" s="122">
        <f>+'Niv1Pub  '!R72+'Niv1Privé '!R73</f>
        <v>712</v>
      </c>
      <c r="R72" s="122">
        <f>+'Niv1Pub  '!S72+'Niv1Privé '!S73</f>
        <v>4791</v>
      </c>
      <c r="S72" s="122">
        <f>+'Niv1Pub  '!T72+'Niv1Privé '!T73</f>
        <v>2227</v>
      </c>
      <c r="T72" s="122">
        <f>+'Niv1Pub  '!U72+'Niv1Privé '!U73</f>
        <v>2638</v>
      </c>
      <c r="U72" s="122">
        <f>+'Niv1Pub  '!V72+'Niv1Privé '!V73</f>
        <v>1084</v>
      </c>
      <c r="V72" s="122">
        <f>+'Niv1Pub  '!W72+'Niv1Privé '!W73</f>
        <v>196</v>
      </c>
      <c r="W72" s="122">
        <f>+'Niv1Pub  '!X72+'Niv1Privé '!X73</f>
        <v>67</v>
      </c>
      <c r="X72" s="122">
        <f>+'Niv1Pub  '!Y72+'Niv1Privé '!Y73</f>
        <v>1147</v>
      </c>
      <c r="Y72" s="122">
        <f>+'Niv1Pub  '!Z72+'Niv1Privé '!Z73</f>
        <v>398</v>
      </c>
      <c r="Z72" s="115">
        <f t="shared" si="19"/>
        <v>10303</v>
      </c>
      <c r="AA72" s="115">
        <f t="shared" si="19"/>
        <v>4488</v>
      </c>
      <c r="AB72" t="s">
        <v>298</v>
      </c>
      <c r="AC72" s="373">
        <f>+'Niv1Pub  '!AE72+'Niv1Privé '!AE73</f>
        <v>349</v>
      </c>
      <c r="AD72" s="373">
        <f>+'Niv1Pub  '!AF72+'Niv1Privé '!AF73</f>
        <v>320</v>
      </c>
      <c r="AE72" s="373">
        <f>+'Niv1Pub  '!AG72+'Niv1Privé '!AG73</f>
        <v>270</v>
      </c>
      <c r="AF72" s="373">
        <f>+'Niv1Pub  '!AH72+'Niv1Privé '!AH73</f>
        <v>134</v>
      </c>
      <c r="AG72" s="373">
        <f>+'Niv1Pub  '!AI72+'Niv1Privé '!AI73</f>
        <v>123</v>
      </c>
      <c r="AH72" s="373">
        <f>+'Niv1Pub  '!AJ72+'Niv1Privé '!AJ73</f>
        <v>1196</v>
      </c>
      <c r="AI72" s="373">
        <f>+'Niv1Pub  '!AK72+'Niv1Privé '!AK73</f>
        <v>653</v>
      </c>
      <c r="AJ72" s="373">
        <f>+'Niv1Pub  '!AL72+'Niv1Privé '!AL73</f>
        <v>96</v>
      </c>
      <c r="AK72" s="373">
        <f>+'Niv1Pub  '!AM72+'Niv1Privé '!AM73</f>
        <v>749</v>
      </c>
      <c r="AL72" s="373">
        <f>+'Niv1Pub  '!AN72</f>
        <v>294</v>
      </c>
      <c r="AM72" s="373">
        <f>+'Niv1Pub  '!AO72</f>
        <v>580</v>
      </c>
      <c r="AN72" s="373">
        <f>+'Niv1Pub  '!AP72</f>
        <v>8</v>
      </c>
      <c r="AO72" s="373">
        <f>+'Niv1Pub  '!AQ72</f>
        <v>882</v>
      </c>
      <c r="AP72" s="373">
        <f>+'Niv1Pub  '!AQ72+'Niv1Privé '!AN73</f>
        <v>919</v>
      </c>
      <c r="AQ72" s="373">
        <f>+'Niv1Pub  '!AR72+'Niv1Privé '!AO73</f>
        <v>5</v>
      </c>
      <c r="AR72" s="373">
        <f>+'Niv1Pub  '!AS72+'Niv1Privé '!AP73</f>
        <v>272</v>
      </c>
      <c r="AS72" s="373">
        <f>+'Niv1Pub  '!AT72+'Niv1Privé '!AQ73</f>
        <v>266</v>
      </c>
      <c r="AT72" s="373">
        <f>+'Niv1Pub  '!AU72+'Niv1Privé '!AR73</f>
        <v>6</v>
      </c>
    </row>
    <row r="73" spans="1:46" ht="14.25" customHeight="1">
      <c r="A73" s="467" t="s">
        <v>295</v>
      </c>
      <c r="B73" s="14" t="s">
        <v>53</v>
      </c>
      <c r="C73" s="122">
        <f>+'Niv1Pub  '!C73+'Niv1Privé '!C74</f>
        <v>8266</v>
      </c>
      <c r="D73" s="122">
        <f>+'Niv1Pub  '!D73+'Niv1Privé '!D74</f>
        <v>3969</v>
      </c>
      <c r="E73" s="122">
        <f>+'Niv1Pub  '!E73+'Niv1Privé '!E74</f>
        <v>7204</v>
      </c>
      <c r="F73" s="122">
        <f>+'Niv1Pub  '!F73+'Niv1Privé '!F74</f>
        <v>3401</v>
      </c>
      <c r="G73" s="122">
        <f>+'Niv1Pub  '!G73+'Niv1Privé '!G74</f>
        <v>2507</v>
      </c>
      <c r="H73" s="122">
        <f>+'Niv1Pub  '!H73+'Niv1Privé '!H74</f>
        <v>1103</v>
      </c>
      <c r="I73" s="122">
        <f>+'Niv1Pub  '!I73+'Niv1Privé '!I74</f>
        <v>810</v>
      </c>
      <c r="J73" s="122">
        <f>+'Niv1Pub  '!J73+'Niv1Privé '!J74</f>
        <v>309</v>
      </c>
      <c r="K73" s="122">
        <f>+'Niv1Pub  '!K73+'Niv1Privé '!K74</f>
        <v>834</v>
      </c>
      <c r="L73" s="122">
        <f>+'Niv1Pub  '!L73+'Niv1Privé '!L74</f>
        <v>323</v>
      </c>
      <c r="M73" s="121">
        <f t="shared" si="20"/>
        <v>19621</v>
      </c>
      <c r="N73" s="121">
        <f t="shared" si="20"/>
        <v>9105</v>
      </c>
      <c r="O73" t="s">
        <v>53</v>
      </c>
      <c r="P73" s="122">
        <f>+'Niv1Pub  '!Q73+'Niv1Privé '!Q74</f>
        <v>4</v>
      </c>
      <c r="Q73" s="122">
        <f>+'Niv1Pub  '!R73+'Niv1Privé '!R74</f>
        <v>2</v>
      </c>
      <c r="R73" s="122">
        <f>+'Niv1Pub  '!S73+'Niv1Privé '!S74</f>
        <v>1361</v>
      </c>
      <c r="S73" s="122">
        <f>+'Niv1Pub  '!T73+'Niv1Privé '!T74</f>
        <v>626</v>
      </c>
      <c r="T73" s="122">
        <f>+'Niv1Pub  '!U73+'Niv1Privé '!U74</f>
        <v>502</v>
      </c>
      <c r="U73" s="122">
        <f>+'Niv1Pub  '!V73+'Niv1Privé '!V74</f>
        <v>228</v>
      </c>
      <c r="V73" s="122">
        <f>+'Niv1Pub  '!W73+'Niv1Privé '!W74</f>
        <v>6</v>
      </c>
      <c r="W73" s="122">
        <f>+'Niv1Pub  '!X73+'Niv1Privé '!X74</f>
        <v>1</v>
      </c>
      <c r="X73" s="122">
        <f>+'Niv1Pub  '!Y73+'Niv1Privé '!Y74</f>
        <v>284</v>
      </c>
      <c r="Y73" s="122">
        <f>+'Niv1Pub  '!Z73+'Niv1Privé '!Z74</f>
        <v>103</v>
      </c>
      <c r="Z73" s="115">
        <f t="shared" si="19"/>
        <v>2157</v>
      </c>
      <c r="AA73" s="115">
        <f t="shared" si="19"/>
        <v>960</v>
      </c>
      <c r="AB73" t="s">
        <v>53</v>
      </c>
      <c r="AC73" s="373">
        <f>+'Niv1Pub  '!AE73+'Niv1Privé '!AE74</f>
        <v>155</v>
      </c>
      <c r="AD73" s="373">
        <f>+'Niv1Pub  '!AF73+'Niv1Privé '!AF74</f>
        <v>155</v>
      </c>
      <c r="AE73" s="373">
        <f>+'Niv1Pub  '!AG73+'Niv1Privé '!AG74</f>
        <v>120</v>
      </c>
      <c r="AF73" s="373">
        <f>+'Niv1Pub  '!AH73+'Niv1Privé '!AH74</f>
        <v>58</v>
      </c>
      <c r="AG73" s="373">
        <f>+'Niv1Pub  '!AI73+'Niv1Privé '!AI74</f>
        <v>48</v>
      </c>
      <c r="AH73" s="373">
        <f>+'Niv1Pub  '!AJ73+'Niv1Privé '!AJ74</f>
        <v>536</v>
      </c>
      <c r="AI73" s="373">
        <f>+'Niv1Pub  '!AK73+'Niv1Privé '!AK74</f>
        <v>304</v>
      </c>
      <c r="AJ73" s="373">
        <f>+'Niv1Pub  '!AL73+'Niv1Privé '!AL74</f>
        <v>25</v>
      </c>
      <c r="AK73" s="373">
        <f>+'Niv1Pub  '!AM73+'Niv1Privé '!AM74</f>
        <v>329</v>
      </c>
      <c r="AL73" s="373">
        <f>+'Niv1Pub  '!AN73</f>
        <v>155</v>
      </c>
      <c r="AM73" s="373">
        <f>+'Niv1Pub  '!AO73</f>
        <v>188</v>
      </c>
      <c r="AN73" s="373">
        <f>+'Niv1Pub  '!AP73</f>
        <v>0</v>
      </c>
      <c r="AO73" s="373">
        <f>+'Niv1Pub  '!AQ73</f>
        <v>343</v>
      </c>
      <c r="AP73" s="373">
        <f>+'Niv1Pub  '!AQ73+'Niv1Privé '!AN74</f>
        <v>343</v>
      </c>
      <c r="AQ73" s="373">
        <f>+'Niv1Pub  '!AR73+'Niv1Privé '!AO74</f>
        <v>2</v>
      </c>
      <c r="AR73" s="373">
        <f>+'Niv1Pub  '!AS73+'Niv1Privé '!AP74</f>
        <v>172</v>
      </c>
      <c r="AS73" s="373">
        <f>+'Niv1Pub  '!AT73+'Niv1Privé '!AQ74</f>
        <v>150</v>
      </c>
      <c r="AT73" s="373">
        <f>+'Niv1Pub  '!AU73+'Niv1Privé '!AR74</f>
        <v>22</v>
      </c>
    </row>
    <row r="74" spans="1:46" ht="14.25" customHeight="1">
      <c r="A74" s="467" t="s">
        <v>299</v>
      </c>
      <c r="B74" s="14" t="s">
        <v>209</v>
      </c>
      <c r="C74" s="122">
        <f>+'Niv1Pub  '!C74+'Niv1Privé '!C75</f>
        <v>12855</v>
      </c>
      <c r="D74" s="122">
        <f>+'Niv1Pub  '!D74+'Niv1Privé '!D75</f>
        <v>6179</v>
      </c>
      <c r="E74" s="122">
        <f>+'Niv1Pub  '!E74+'Niv1Privé '!E75</f>
        <v>14235</v>
      </c>
      <c r="F74" s="122">
        <f>+'Niv1Pub  '!F74+'Niv1Privé '!F75</f>
        <v>6786</v>
      </c>
      <c r="G74" s="122">
        <f>+'Niv1Pub  '!G74+'Niv1Privé '!G75</f>
        <v>10786</v>
      </c>
      <c r="H74" s="122">
        <f>+'Niv1Pub  '!H74+'Niv1Privé '!H75</f>
        <v>5455</v>
      </c>
      <c r="I74" s="122">
        <f>+'Niv1Pub  '!I74+'Niv1Privé '!I75</f>
        <v>5762</v>
      </c>
      <c r="J74" s="122">
        <f>+'Niv1Pub  '!J74+'Niv1Privé '!J75</f>
        <v>2985</v>
      </c>
      <c r="K74" s="122">
        <f>+'Niv1Pub  '!K74+'Niv1Privé '!K75</f>
        <v>4966</v>
      </c>
      <c r="L74" s="122">
        <f>+'Niv1Pub  '!L74+'Niv1Privé '!L75</f>
        <v>2784</v>
      </c>
      <c r="M74" s="121">
        <f t="shared" si="20"/>
        <v>48604</v>
      </c>
      <c r="N74" s="121">
        <f t="shared" si="20"/>
        <v>24189</v>
      </c>
      <c r="O74" t="s">
        <v>209</v>
      </c>
      <c r="P74" s="122">
        <f>+'Niv1Pub  '!Q74+'Niv1Privé '!Q75</f>
        <v>1987</v>
      </c>
      <c r="Q74" s="122">
        <f>+'Niv1Pub  '!R74+'Niv1Privé '!R75</f>
        <v>835</v>
      </c>
      <c r="R74" s="122">
        <f>+'Niv1Pub  '!S74+'Niv1Privé '!S75</f>
        <v>4977</v>
      </c>
      <c r="S74" s="122">
        <f>+'Niv1Pub  '!T74+'Niv1Privé '!T75</f>
        <v>2198</v>
      </c>
      <c r="T74" s="122">
        <f>+'Niv1Pub  '!U74+'Niv1Privé '!U75</f>
        <v>2887</v>
      </c>
      <c r="U74" s="122">
        <f>+'Niv1Pub  '!V74+'Niv1Privé '!V75</f>
        <v>1424</v>
      </c>
      <c r="V74" s="122">
        <f>+'Niv1Pub  '!W74+'Niv1Privé '!W75</f>
        <v>613</v>
      </c>
      <c r="W74" s="122">
        <f>+'Niv1Pub  '!X74+'Niv1Privé '!X75</f>
        <v>292</v>
      </c>
      <c r="X74" s="122">
        <f>+'Niv1Pub  '!Y74+'Niv1Privé '!Y75</f>
        <v>1495</v>
      </c>
      <c r="Y74" s="122">
        <f>+'Niv1Pub  '!Z74+'Niv1Privé '!Z75</f>
        <v>880</v>
      </c>
      <c r="Z74" s="115">
        <f t="shared" si="19"/>
        <v>11959</v>
      </c>
      <c r="AA74" s="115">
        <f t="shared" si="19"/>
        <v>5629</v>
      </c>
      <c r="AB74" t="s">
        <v>209</v>
      </c>
      <c r="AC74" s="373">
        <f>+'Niv1Pub  '!AE74+'Niv1Privé '!AE75</f>
        <v>331</v>
      </c>
      <c r="AD74" s="373">
        <f>+'Niv1Pub  '!AF74+'Niv1Privé '!AF75</f>
        <v>351</v>
      </c>
      <c r="AE74" s="373">
        <f>+'Niv1Pub  '!AG74+'Niv1Privé '!AG75</f>
        <v>331</v>
      </c>
      <c r="AF74" s="373">
        <f>+'Niv1Pub  '!AH74+'Niv1Privé '!AH75</f>
        <v>260</v>
      </c>
      <c r="AG74" s="373">
        <f>+'Niv1Pub  '!AI74+'Niv1Privé '!AI75</f>
        <v>234</v>
      </c>
      <c r="AH74" s="373">
        <f>+'Niv1Pub  '!AJ74+'Niv1Privé '!AJ75</f>
        <v>1507</v>
      </c>
      <c r="AI74" s="373">
        <f>+'Niv1Pub  '!AK74+'Niv1Privé '!AK75</f>
        <v>963</v>
      </c>
      <c r="AJ74" s="373">
        <f>+'Niv1Pub  '!AL74+'Niv1Privé '!AL75</f>
        <v>78</v>
      </c>
      <c r="AK74" s="373">
        <f>+'Niv1Pub  '!AM74+'Niv1Privé '!AM75</f>
        <v>1041</v>
      </c>
      <c r="AL74" s="373">
        <f>+'Niv1Pub  '!AN74</f>
        <v>389</v>
      </c>
      <c r="AM74" s="373">
        <f>+'Niv1Pub  '!AO74</f>
        <v>508</v>
      </c>
      <c r="AN74" s="373">
        <f>+'Niv1Pub  '!AP74</f>
        <v>16</v>
      </c>
      <c r="AO74" s="373">
        <f>+'Niv1Pub  '!AQ74</f>
        <v>913</v>
      </c>
      <c r="AP74" s="373">
        <f>+'Niv1Pub  '!AQ74+'Niv1Privé '!AN75</f>
        <v>1109</v>
      </c>
      <c r="AQ74" s="373">
        <f>+'Niv1Pub  '!AR74+'Niv1Privé '!AO75</f>
        <v>25</v>
      </c>
      <c r="AR74" s="373">
        <f>+'Niv1Pub  '!AS74+'Niv1Privé '!AP75</f>
        <v>304</v>
      </c>
      <c r="AS74" s="373">
        <f>+'Niv1Pub  '!AT74+'Niv1Privé '!AQ75</f>
        <v>298</v>
      </c>
      <c r="AT74" s="373">
        <f>+'Niv1Pub  '!AU74+'Niv1Privé '!AR75</f>
        <v>6</v>
      </c>
    </row>
    <row r="75" spans="1:46" ht="14.25" customHeight="1">
      <c r="A75" s="467" t="s">
        <v>299</v>
      </c>
      <c r="B75" s="14" t="s">
        <v>197</v>
      </c>
      <c r="C75" s="122">
        <f>+'Niv1Pub  '!C75+'Niv1Privé '!C76</f>
        <v>13517</v>
      </c>
      <c r="D75" s="122">
        <f>+'Niv1Pub  '!D75+'Niv1Privé '!D76</f>
        <v>6555</v>
      </c>
      <c r="E75" s="122">
        <f>+'Niv1Pub  '!E75+'Niv1Privé '!E76</f>
        <v>14712</v>
      </c>
      <c r="F75" s="122">
        <f>+'Niv1Pub  '!F75+'Niv1Privé '!F76</f>
        <v>7145</v>
      </c>
      <c r="G75" s="122">
        <f>+'Niv1Pub  '!G75+'Niv1Privé '!G76</f>
        <v>8922</v>
      </c>
      <c r="H75" s="122">
        <f>+'Niv1Pub  '!H75+'Niv1Privé '!H76</f>
        <v>4400</v>
      </c>
      <c r="I75" s="122">
        <f>+'Niv1Pub  '!I75+'Niv1Privé '!I76</f>
        <v>4356</v>
      </c>
      <c r="J75" s="122">
        <f>+'Niv1Pub  '!J75+'Niv1Privé '!J76</f>
        <v>2228</v>
      </c>
      <c r="K75" s="122">
        <f>+'Niv1Pub  '!K75+'Niv1Privé '!K76</f>
        <v>3798</v>
      </c>
      <c r="L75" s="122">
        <f>+'Niv1Pub  '!L75+'Niv1Privé '!L76</f>
        <v>2175</v>
      </c>
      <c r="M75" s="121">
        <f t="shared" si="20"/>
        <v>45305</v>
      </c>
      <c r="N75" s="121">
        <f t="shared" si="20"/>
        <v>22503</v>
      </c>
      <c r="O75" t="s">
        <v>197</v>
      </c>
      <c r="P75" s="122">
        <f>+'Niv1Pub  '!Q75+'Niv1Privé '!Q76</f>
        <v>440</v>
      </c>
      <c r="Q75" s="122">
        <f>+'Niv1Pub  '!R75+'Niv1Privé '!R76</f>
        <v>201</v>
      </c>
      <c r="R75" s="122">
        <f>+'Niv1Pub  '!S75+'Niv1Privé '!S76</f>
        <v>5855</v>
      </c>
      <c r="S75" s="122">
        <f>+'Niv1Pub  '!T75+'Niv1Privé '!T76</f>
        <v>2724</v>
      </c>
      <c r="T75" s="122">
        <f>+'Niv1Pub  '!U75+'Niv1Privé '!U76</f>
        <v>2590</v>
      </c>
      <c r="U75" s="122">
        <f>+'Niv1Pub  '!V75+'Niv1Privé '!V76</f>
        <v>1259</v>
      </c>
      <c r="V75" s="122">
        <f>+'Niv1Pub  '!W75+'Niv1Privé '!W76</f>
        <v>124</v>
      </c>
      <c r="W75" s="122">
        <f>+'Niv1Pub  '!X75+'Niv1Privé '!X76</f>
        <v>58</v>
      </c>
      <c r="X75" s="122">
        <f>+'Niv1Pub  '!Y75+'Niv1Privé '!Y76</f>
        <v>1299</v>
      </c>
      <c r="Y75" s="122">
        <f>+'Niv1Pub  '!Z75+'Niv1Privé '!Z76</f>
        <v>754</v>
      </c>
      <c r="Z75" s="115">
        <f t="shared" si="19"/>
        <v>10308</v>
      </c>
      <c r="AA75" s="115">
        <f t="shared" si="19"/>
        <v>4996</v>
      </c>
      <c r="AB75" t="s">
        <v>197</v>
      </c>
      <c r="AC75" s="373">
        <f>+'Niv1Pub  '!AE75+'Niv1Privé '!AE76</f>
        <v>308</v>
      </c>
      <c r="AD75" s="373">
        <f>+'Niv1Pub  '!AF75+'Niv1Privé '!AF76</f>
        <v>341</v>
      </c>
      <c r="AE75" s="373">
        <f>+'Niv1Pub  '!AG75+'Niv1Privé '!AG76</f>
        <v>287</v>
      </c>
      <c r="AF75" s="373">
        <f>+'Niv1Pub  '!AH75+'Niv1Privé '!AH76</f>
        <v>200</v>
      </c>
      <c r="AG75" s="373">
        <f>+'Niv1Pub  '!AI75+'Niv1Privé '!AI76</f>
        <v>172</v>
      </c>
      <c r="AH75" s="373">
        <f>+'Niv1Pub  '!AJ75+'Niv1Privé '!AJ76</f>
        <v>1308</v>
      </c>
      <c r="AI75" s="373">
        <f>+'Niv1Pub  '!AK75+'Niv1Privé '!AK76</f>
        <v>789</v>
      </c>
      <c r="AJ75" s="373">
        <f>+'Niv1Pub  '!AL75+'Niv1Privé '!AL76</f>
        <v>105</v>
      </c>
      <c r="AK75" s="373">
        <f>+'Niv1Pub  '!AM75+'Niv1Privé '!AM76</f>
        <v>894</v>
      </c>
      <c r="AL75" s="373">
        <f>+'Niv1Pub  '!AN75</f>
        <v>397</v>
      </c>
      <c r="AM75" s="373">
        <f>+'Niv1Pub  '!AO75</f>
        <v>280</v>
      </c>
      <c r="AN75" s="373">
        <f>+'Niv1Pub  '!AP75</f>
        <v>8</v>
      </c>
      <c r="AO75" s="373">
        <f>+'Niv1Pub  '!AQ75</f>
        <v>685</v>
      </c>
      <c r="AP75" s="373">
        <f>+'Niv1Pub  '!AQ75+'Niv1Privé '!AN76</f>
        <v>917</v>
      </c>
      <c r="AQ75" s="373">
        <f>+'Niv1Pub  '!AR75+'Niv1Privé '!AO76</f>
        <v>20</v>
      </c>
      <c r="AR75" s="373">
        <f>+'Niv1Pub  '!AS75+'Niv1Privé '!AP76</f>
        <v>288</v>
      </c>
      <c r="AS75" s="373">
        <f>+'Niv1Pub  '!AT75+'Niv1Privé '!AQ76</f>
        <v>269</v>
      </c>
      <c r="AT75" s="373">
        <f>+'Niv1Pub  '!AU75+'Niv1Privé '!AR76</f>
        <v>19</v>
      </c>
    </row>
    <row r="76" spans="1:46" ht="14.25" customHeight="1">
      <c r="A76" s="467" t="s">
        <v>299</v>
      </c>
      <c r="B76" s="14" t="s">
        <v>278</v>
      </c>
      <c r="C76" s="122">
        <f>+'Niv1Pub  '!C76+'Niv1Privé '!C77</f>
        <v>5793</v>
      </c>
      <c r="D76" s="122">
        <f>+'Niv1Pub  '!D76+'Niv1Privé '!D77</f>
        <v>2890</v>
      </c>
      <c r="E76" s="122">
        <f>+'Niv1Pub  '!E76+'Niv1Privé '!E77</f>
        <v>5966</v>
      </c>
      <c r="F76" s="122">
        <f>+'Niv1Pub  '!F76+'Niv1Privé '!F77</f>
        <v>2909</v>
      </c>
      <c r="G76" s="122">
        <f>+'Niv1Pub  '!G76+'Niv1Privé '!G77</f>
        <v>5779</v>
      </c>
      <c r="H76" s="122">
        <f>+'Niv1Pub  '!H76+'Niv1Privé '!H77</f>
        <v>2793</v>
      </c>
      <c r="I76" s="122">
        <f>+'Niv1Pub  '!I76+'Niv1Privé '!I77</f>
        <v>4366</v>
      </c>
      <c r="J76" s="122">
        <f>+'Niv1Pub  '!J76+'Niv1Privé '!J77</f>
        <v>2172</v>
      </c>
      <c r="K76" s="122">
        <f>+'Niv1Pub  '!K76+'Niv1Privé '!K77</f>
        <v>4977</v>
      </c>
      <c r="L76" s="122">
        <f>+'Niv1Pub  '!L76+'Niv1Privé '!L77</f>
        <v>2487</v>
      </c>
      <c r="M76" s="121">
        <f t="shared" si="20"/>
        <v>26881</v>
      </c>
      <c r="N76" s="121">
        <f t="shared" si="20"/>
        <v>13251</v>
      </c>
      <c r="O76" t="s">
        <v>278</v>
      </c>
      <c r="P76" s="122">
        <f>+'Niv1Pub  '!Q76+'Niv1Privé '!Q77</f>
        <v>145</v>
      </c>
      <c r="Q76" s="122">
        <f>+'Niv1Pub  '!R76+'Niv1Privé '!R77</f>
        <v>48</v>
      </c>
      <c r="R76" s="122">
        <f>+'Niv1Pub  '!S76+'Niv1Privé '!S77</f>
        <v>1040</v>
      </c>
      <c r="S76" s="122">
        <f>+'Niv1Pub  '!T76+'Niv1Privé '!T77</f>
        <v>467</v>
      </c>
      <c r="T76" s="122">
        <f>+'Niv1Pub  '!U76+'Niv1Privé '!U77</f>
        <v>1101</v>
      </c>
      <c r="U76" s="122">
        <f>+'Niv1Pub  '!V76+'Niv1Privé '!V77</f>
        <v>510</v>
      </c>
      <c r="V76" s="122">
        <f>+'Niv1Pub  '!W76+'Niv1Privé '!W77</f>
        <v>148</v>
      </c>
      <c r="W76" s="122">
        <f>+'Niv1Pub  '!X76+'Niv1Privé '!X77</f>
        <v>68</v>
      </c>
      <c r="X76" s="122">
        <f>+'Niv1Pub  '!Y76+'Niv1Privé '!Y77</f>
        <v>1202</v>
      </c>
      <c r="Y76" s="122">
        <f>+'Niv1Pub  '!Z76+'Niv1Privé '!Z77</f>
        <v>591</v>
      </c>
      <c r="Z76" s="115">
        <f t="shared" si="19"/>
        <v>3636</v>
      </c>
      <c r="AA76" s="115">
        <f t="shared" si="19"/>
        <v>1684</v>
      </c>
      <c r="AB76" t="s">
        <v>278</v>
      </c>
      <c r="AC76" s="373">
        <f>+'Niv1Pub  '!AE76+'Niv1Privé '!AE77</f>
        <v>133</v>
      </c>
      <c r="AD76" s="373">
        <f>+'Niv1Pub  '!AF76+'Niv1Privé '!AF77</f>
        <v>139</v>
      </c>
      <c r="AE76" s="373">
        <f>+'Niv1Pub  '!AG76+'Niv1Privé '!AG77</f>
        <v>133</v>
      </c>
      <c r="AF76" s="373">
        <f>+'Niv1Pub  '!AH76+'Niv1Privé '!AH77</f>
        <v>116</v>
      </c>
      <c r="AG76" s="373">
        <f>+'Niv1Pub  '!AI76+'Niv1Privé '!AI77</f>
        <v>119</v>
      </c>
      <c r="AH76" s="373">
        <f>+'Niv1Pub  '!AJ76+'Niv1Privé '!AJ77</f>
        <v>640</v>
      </c>
      <c r="AI76" s="373">
        <f>+'Niv1Pub  '!AK76+'Niv1Privé '!AK77</f>
        <v>478</v>
      </c>
      <c r="AJ76" s="373">
        <f>+'Niv1Pub  '!AL76+'Niv1Privé '!AL77</f>
        <v>30</v>
      </c>
      <c r="AK76" s="373">
        <f>+'Niv1Pub  '!AM76+'Niv1Privé '!AM77</f>
        <v>508</v>
      </c>
      <c r="AL76" s="373">
        <f>+'Niv1Pub  '!AN76</f>
        <v>333</v>
      </c>
      <c r="AM76" s="373">
        <f>+'Niv1Pub  '!AO76</f>
        <v>8</v>
      </c>
      <c r="AN76" s="373">
        <f>+'Niv1Pub  '!AP76</f>
        <v>15</v>
      </c>
      <c r="AO76" s="373">
        <f>+'Niv1Pub  '!AQ76</f>
        <v>356</v>
      </c>
      <c r="AP76" s="373">
        <f>+'Niv1Pub  '!AQ76+'Niv1Privé '!AN77</f>
        <v>705</v>
      </c>
      <c r="AQ76" s="373">
        <f>+'Niv1Pub  '!AR76+'Niv1Privé '!AO77</f>
        <v>170</v>
      </c>
      <c r="AR76" s="373">
        <f>+'Niv1Pub  '!AS76+'Niv1Privé '!AP77</f>
        <v>76</v>
      </c>
      <c r="AS76" s="373">
        <f>+'Niv1Pub  '!AT76+'Niv1Privé '!AQ77</f>
        <v>75</v>
      </c>
      <c r="AT76" s="373">
        <f>+'Niv1Pub  '!AU76+'Niv1Privé '!AR77</f>
        <v>1</v>
      </c>
    </row>
    <row r="77" spans="1:46" ht="14.25" customHeight="1">
      <c r="A77" s="467" t="s">
        <v>299</v>
      </c>
      <c r="B77" s="14" t="s">
        <v>214</v>
      </c>
      <c r="C77" s="122">
        <f>+'Niv1Pub  '!C77+'Niv1Privé '!C78</f>
        <v>30505</v>
      </c>
      <c r="D77" s="122">
        <f>+'Niv1Pub  '!D77+'Niv1Privé '!D78</f>
        <v>14670</v>
      </c>
      <c r="E77" s="122">
        <f>+'Niv1Pub  '!E77+'Niv1Privé '!E78</f>
        <v>29595</v>
      </c>
      <c r="F77" s="122">
        <f>+'Niv1Pub  '!F77+'Niv1Privé '!F78</f>
        <v>14414</v>
      </c>
      <c r="G77" s="122">
        <f>+'Niv1Pub  '!G77+'Niv1Privé '!G78</f>
        <v>20614</v>
      </c>
      <c r="H77" s="122">
        <f>+'Niv1Pub  '!H77+'Niv1Privé '!H78</f>
        <v>10366</v>
      </c>
      <c r="I77" s="122">
        <f>+'Niv1Pub  '!I77+'Niv1Privé '!I78</f>
        <v>11447</v>
      </c>
      <c r="J77" s="122">
        <f>+'Niv1Pub  '!J77+'Niv1Privé '!J78</f>
        <v>5933</v>
      </c>
      <c r="K77" s="122">
        <f>+'Niv1Pub  '!K77+'Niv1Privé '!K78</f>
        <v>9081</v>
      </c>
      <c r="L77" s="122">
        <f>+'Niv1Pub  '!L77+'Niv1Privé '!L78</f>
        <v>4961</v>
      </c>
      <c r="M77" s="121">
        <f>++C77+E77+G77+I77+K77</f>
        <v>101242</v>
      </c>
      <c r="N77" s="121">
        <f t="shared" si="20"/>
        <v>50344</v>
      </c>
      <c r="O77" t="s">
        <v>214</v>
      </c>
      <c r="P77" s="122">
        <f>+'Niv1Pub  '!Q77+'Niv1Privé '!Q78</f>
        <v>14</v>
      </c>
      <c r="Q77" s="122">
        <f>+'Niv1Pub  '!R77+'Niv1Privé '!R78</f>
        <v>5</v>
      </c>
      <c r="R77" s="122">
        <f>+'Niv1Pub  '!S77+'Niv1Privé '!S78</f>
        <v>8394</v>
      </c>
      <c r="S77" s="122">
        <f>+'Niv1Pub  '!T77+'Niv1Privé '!T78</f>
        <v>3837</v>
      </c>
      <c r="T77" s="122">
        <f>+'Niv1Pub  '!U77+'Niv1Privé '!U78</f>
        <v>5372</v>
      </c>
      <c r="U77" s="122">
        <f>+'Niv1Pub  '!V77+'Niv1Privé '!V78</f>
        <v>2611</v>
      </c>
      <c r="V77" s="122">
        <f>+'Niv1Pub  '!W77+'Niv1Privé '!W78</f>
        <v>25</v>
      </c>
      <c r="W77" s="122">
        <f>+'Niv1Pub  '!X77+'Niv1Privé '!X78</f>
        <v>10</v>
      </c>
      <c r="X77" s="122">
        <f>+'Niv1Pub  '!Y77+'Niv1Privé '!Y78</f>
        <v>2508</v>
      </c>
      <c r="Y77" s="122">
        <f>+'Niv1Pub  '!Z77+'Niv1Privé '!Z78</f>
        <v>1411</v>
      </c>
      <c r="Z77" s="115">
        <f t="shared" si="19"/>
        <v>16313</v>
      </c>
      <c r="AA77" s="115">
        <f t="shared" si="19"/>
        <v>7874</v>
      </c>
      <c r="AB77" t="s">
        <v>214</v>
      </c>
      <c r="AC77" s="373">
        <f>+'Niv1Pub  '!AE77+'Niv1Privé '!AE78</f>
        <v>701</v>
      </c>
      <c r="AD77" s="373">
        <f>+'Niv1Pub  '!AF77+'Niv1Privé '!AF78</f>
        <v>775</v>
      </c>
      <c r="AE77" s="373">
        <f>+'Niv1Pub  '!AG77+'Niv1Privé '!AG78</f>
        <v>651</v>
      </c>
      <c r="AF77" s="373">
        <f>+'Niv1Pub  '!AH77+'Niv1Privé '!AH78</f>
        <v>517</v>
      </c>
      <c r="AG77" s="373">
        <f>+'Niv1Pub  '!AI77+'Niv1Privé '!AI78</f>
        <v>451</v>
      </c>
      <c r="AH77" s="373">
        <f>+'Niv1Pub  '!AJ77+'Niv1Privé '!AJ78</f>
        <v>3095</v>
      </c>
      <c r="AI77" s="373">
        <f>+'Niv1Pub  '!AK77+'Niv1Privé '!AK78</f>
        <v>1975</v>
      </c>
      <c r="AJ77" s="373">
        <f>+'Niv1Pub  '!AL77+'Niv1Privé '!AL78</f>
        <v>204</v>
      </c>
      <c r="AK77" s="373">
        <f>+'Niv1Pub  '!AM77+'Niv1Privé '!AM78</f>
        <v>2179</v>
      </c>
      <c r="AL77" s="373">
        <f>+'Niv1Pub  '!AN77</f>
        <v>859</v>
      </c>
      <c r="AM77" s="373">
        <f>+'Niv1Pub  '!AO77</f>
        <v>748</v>
      </c>
      <c r="AN77" s="373">
        <f>+'Niv1Pub  '!AP77</f>
        <v>11</v>
      </c>
      <c r="AO77" s="373">
        <f>+'Niv1Pub  '!AQ77</f>
        <v>1618</v>
      </c>
      <c r="AP77" s="373">
        <f>+'Niv1Pub  '!AQ77+'Niv1Privé '!AN78</f>
        <v>2230</v>
      </c>
      <c r="AQ77" s="373">
        <f>+'Niv1Pub  '!AR77+'Niv1Privé '!AO78</f>
        <v>60</v>
      </c>
      <c r="AR77" s="373">
        <f>+'Niv1Pub  '!AS77+'Niv1Privé '!AP78</f>
        <v>629</v>
      </c>
      <c r="AS77" s="373">
        <f>+'Niv1Pub  '!AT77+'Niv1Privé '!AQ78</f>
        <v>617</v>
      </c>
      <c r="AT77" s="373">
        <f>+'Niv1Pub  '!AU77+'Niv1Privé '!AR78</f>
        <v>12</v>
      </c>
    </row>
    <row r="78" spans="1:46" ht="14.25" customHeight="1">
      <c r="A78" s="467" t="s">
        <v>299</v>
      </c>
      <c r="B78" s="14" t="s">
        <v>300</v>
      </c>
      <c r="C78" s="122">
        <f>+'Niv1Pub  '!C78+'Niv1Privé '!C79</f>
        <v>6646</v>
      </c>
      <c r="D78" s="122">
        <f>+'Niv1Pub  '!D78+'Niv1Privé '!D79</f>
        <v>3280</v>
      </c>
      <c r="E78" s="122">
        <f>+'Niv1Pub  '!E78+'Niv1Privé '!E79</f>
        <v>3737</v>
      </c>
      <c r="F78" s="122">
        <f>+'Niv1Pub  '!F78+'Niv1Privé '!F79</f>
        <v>1823</v>
      </c>
      <c r="G78" s="122">
        <f>+'Niv1Pub  '!G78+'Niv1Privé '!G79</f>
        <v>2560</v>
      </c>
      <c r="H78" s="122">
        <f>+'Niv1Pub  '!H78+'Niv1Privé '!H79</f>
        <v>1299</v>
      </c>
      <c r="I78" s="122">
        <f>+'Niv1Pub  '!I78+'Niv1Privé '!I79</f>
        <v>1100</v>
      </c>
      <c r="J78" s="122">
        <f>+'Niv1Pub  '!J78+'Niv1Privé '!J79</f>
        <v>566</v>
      </c>
      <c r="K78" s="122">
        <f>+'Niv1Pub  '!K78+'Niv1Privé '!K79</f>
        <v>799</v>
      </c>
      <c r="L78" s="122">
        <f>+'Niv1Pub  '!L78+'Niv1Privé '!L79</f>
        <v>422</v>
      </c>
      <c r="M78" s="121">
        <f t="shared" si="20"/>
        <v>14842</v>
      </c>
      <c r="N78" s="121">
        <f t="shared" si="20"/>
        <v>7390</v>
      </c>
      <c r="O78" t="s">
        <v>300</v>
      </c>
      <c r="P78" s="122">
        <f>+'Niv1Pub  '!Q78+'Niv1Privé '!Q79</f>
        <v>1300</v>
      </c>
      <c r="Q78" s="122">
        <f>+'Niv1Pub  '!R78+'Niv1Privé '!R79</f>
        <v>620</v>
      </c>
      <c r="R78" s="122">
        <f>+'Niv1Pub  '!S78+'Niv1Privé '!S79</f>
        <v>983</v>
      </c>
      <c r="S78" s="122">
        <f>+'Niv1Pub  '!T78+'Niv1Privé '!T79</f>
        <v>449</v>
      </c>
      <c r="T78" s="122">
        <f>+'Niv1Pub  '!U78+'Niv1Privé '!U79</f>
        <v>620</v>
      </c>
      <c r="U78" s="122">
        <f>+'Niv1Pub  '!V78+'Niv1Privé '!V79</f>
        <v>306</v>
      </c>
      <c r="V78" s="122">
        <f>+'Niv1Pub  '!W78+'Niv1Privé '!W79</f>
        <v>123</v>
      </c>
      <c r="W78" s="122">
        <f>+'Niv1Pub  '!X78+'Niv1Privé '!X79</f>
        <v>58</v>
      </c>
      <c r="X78" s="122">
        <f>+'Niv1Pub  '!Y78+'Niv1Privé '!Y79</f>
        <v>283</v>
      </c>
      <c r="Y78" s="122">
        <f>+'Niv1Pub  '!Z78+'Niv1Privé '!Z79</f>
        <v>143</v>
      </c>
      <c r="Z78" s="115">
        <f t="shared" si="19"/>
        <v>3309</v>
      </c>
      <c r="AA78" s="115">
        <f t="shared" si="19"/>
        <v>1576</v>
      </c>
      <c r="AB78" t="s">
        <v>300</v>
      </c>
      <c r="AC78" s="373">
        <f>+'Niv1Pub  '!AE78+'Niv1Privé '!AE79</f>
        <v>146</v>
      </c>
      <c r="AD78" s="373">
        <f>+'Niv1Pub  '!AF78+'Niv1Privé '!AF79</f>
        <v>140</v>
      </c>
      <c r="AE78" s="373">
        <f>+'Niv1Pub  '!AG78+'Niv1Privé '!AG79</f>
        <v>117</v>
      </c>
      <c r="AF78" s="373">
        <f>+'Niv1Pub  '!AH78+'Niv1Privé '!AH79</f>
        <v>70</v>
      </c>
      <c r="AG78" s="373">
        <f>+'Niv1Pub  '!AI78+'Niv1Privé '!AI79</f>
        <v>56</v>
      </c>
      <c r="AH78" s="373">
        <f>+'Niv1Pub  '!AJ78+'Niv1Privé '!AJ79</f>
        <v>529</v>
      </c>
      <c r="AI78" s="373">
        <f>+'Niv1Pub  '!AK78+'Niv1Privé '!AK79</f>
        <v>264</v>
      </c>
      <c r="AJ78" s="373">
        <f>+'Niv1Pub  '!AL78+'Niv1Privé '!AL79</f>
        <v>38</v>
      </c>
      <c r="AK78" s="373">
        <f>+'Niv1Pub  '!AM78+'Niv1Privé '!AM79</f>
        <v>302</v>
      </c>
      <c r="AL78" s="373">
        <f>+'Niv1Pub  '!AN78</f>
        <v>104</v>
      </c>
      <c r="AM78" s="373">
        <f>+'Niv1Pub  '!AO78</f>
        <v>146</v>
      </c>
      <c r="AN78" s="373">
        <f>+'Niv1Pub  '!AP78</f>
        <v>1</v>
      </c>
      <c r="AO78" s="373">
        <f>+'Niv1Pub  '!AQ78</f>
        <v>251</v>
      </c>
      <c r="AP78" s="373">
        <f>+'Niv1Pub  '!AQ78+'Niv1Privé '!AN79</f>
        <v>294</v>
      </c>
      <c r="AQ78" s="373">
        <f>+'Niv1Pub  '!AR78+'Niv1Privé '!AO79</f>
        <v>4</v>
      </c>
      <c r="AR78" s="373">
        <f>+'Niv1Pub  '!AS78+'Niv1Privé '!AP79</f>
        <v>149</v>
      </c>
      <c r="AS78" s="373">
        <f>+'Niv1Pub  '!AT78+'Niv1Privé '!AQ79</f>
        <v>131</v>
      </c>
      <c r="AT78" s="373">
        <f>+'Niv1Pub  '!AU78+'Niv1Privé '!AR79</f>
        <v>18</v>
      </c>
    </row>
    <row r="79" spans="1:46" ht="14.25" customHeight="1">
      <c r="A79" s="467" t="s">
        <v>301</v>
      </c>
      <c r="B79" s="14" t="s">
        <v>302</v>
      </c>
      <c r="C79" s="122">
        <f>+'Niv1Pub  '!C79+'Niv1Privé '!C80</f>
        <v>2513</v>
      </c>
      <c r="D79" s="122">
        <f>+'Niv1Pub  '!D79+'Niv1Privé '!D80</f>
        <v>1169</v>
      </c>
      <c r="E79" s="122">
        <f>+'Niv1Pub  '!E79+'Niv1Privé '!E80</f>
        <v>1502</v>
      </c>
      <c r="F79" s="122">
        <f>+'Niv1Pub  '!F79+'Niv1Privé '!F80</f>
        <v>684</v>
      </c>
      <c r="G79" s="122">
        <f>+'Niv1Pub  '!G79+'Niv1Privé '!G80</f>
        <v>1021</v>
      </c>
      <c r="H79" s="122">
        <f>+'Niv1Pub  '!H79+'Niv1Privé '!H80</f>
        <v>401</v>
      </c>
      <c r="I79" s="122">
        <f>+'Niv1Pub  '!I79+'Niv1Privé '!I80</f>
        <v>463</v>
      </c>
      <c r="J79" s="122">
        <f>+'Niv1Pub  '!J79+'Niv1Privé '!J80</f>
        <v>210</v>
      </c>
      <c r="K79" s="122">
        <f>+'Niv1Pub  '!K79+'Niv1Privé '!K80</f>
        <v>300</v>
      </c>
      <c r="L79" s="122">
        <f>+'Niv1Pub  '!L79+'Niv1Privé '!L80</f>
        <v>126</v>
      </c>
      <c r="M79" s="121">
        <f t="shared" si="20"/>
        <v>5799</v>
      </c>
      <c r="N79" s="121">
        <f t="shared" si="20"/>
        <v>2590</v>
      </c>
      <c r="O79" t="s">
        <v>302</v>
      </c>
      <c r="P79" s="122">
        <f>+'Niv1Pub  '!Q79+'Niv1Privé '!Q80</f>
        <v>928</v>
      </c>
      <c r="Q79" s="122">
        <f>+'Niv1Pub  '!R79+'Niv1Privé '!R80</f>
        <v>405</v>
      </c>
      <c r="R79" s="122">
        <f>+'Niv1Pub  '!S79+'Niv1Privé '!S80</f>
        <v>420</v>
      </c>
      <c r="S79" s="122">
        <f>+'Niv1Pub  '!T79+'Niv1Privé '!T80</f>
        <v>175</v>
      </c>
      <c r="T79" s="122">
        <f>+'Niv1Pub  '!U79+'Niv1Privé '!U80</f>
        <v>337</v>
      </c>
      <c r="U79" s="122">
        <f>+'Niv1Pub  '!V79+'Niv1Privé '!V80</f>
        <v>121</v>
      </c>
      <c r="V79" s="122">
        <f>+'Niv1Pub  '!W79+'Niv1Privé '!W80</f>
        <v>135</v>
      </c>
      <c r="W79" s="122">
        <f>+'Niv1Pub  '!X79+'Niv1Privé '!X80</f>
        <v>55</v>
      </c>
      <c r="X79" s="122">
        <f>+'Niv1Pub  '!Y79+'Niv1Privé '!Y80</f>
        <v>128</v>
      </c>
      <c r="Y79" s="122">
        <f>+'Niv1Pub  '!Z79+'Niv1Privé '!Z80</f>
        <v>60</v>
      </c>
      <c r="Z79" s="115">
        <f t="shared" si="19"/>
        <v>1948</v>
      </c>
      <c r="AA79" s="115">
        <f t="shared" si="19"/>
        <v>816</v>
      </c>
      <c r="AB79" t="s">
        <v>302</v>
      </c>
      <c r="AC79" s="373">
        <f>+'Niv1Pub  '!AE79+'Niv1Privé '!AE80</f>
        <v>64</v>
      </c>
      <c r="AD79" s="373">
        <f>+'Niv1Pub  '!AF79+'Niv1Privé '!AF80</f>
        <v>59</v>
      </c>
      <c r="AE79" s="373">
        <f>+'Niv1Pub  '!AG79+'Niv1Privé '!AG80</f>
        <v>49</v>
      </c>
      <c r="AF79" s="373">
        <f>+'Niv1Pub  '!AH79+'Niv1Privé '!AH80</f>
        <v>23</v>
      </c>
      <c r="AG79" s="373">
        <f>+'Niv1Pub  '!AI79+'Niv1Privé '!AI80</f>
        <v>13</v>
      </c>
      <c r="AH79" s="373">
        <f>+'Niv1Pub  '!AJ79+'Niv1Privé '!AJ80</f>
        <v>208</v>
      </c>
      <c r="AI79" s="373">
        <f>+'Niv1Pub  '!AK79+'Niv1Privé '!AK80</f>
        <v>116</v>
      </c>
      <c r="AJ79" s="373">
        <f>+'Niv1Pub  '!AL79+'Niv1Privé '!AL80</f>
        <v>21</v>
      </c>
      <c r="AK79" s="373">
        <f>+'Niv1Pub  '!AM79+'Niv1Privé '!AM80</f>
        <v>137</v>
      </c>
      <c r="AL79" s="373">
        <f>+'Niv1Pub  '!AN79</f>
        <v>61</v>
      </c>
      <c r="AM79" s="373">
        <f>+'Niv1Pub  '!AO79</f>
        <v>43</v>
      </c>
      <c r="AN79" s="373">
        <f>+'Niv1Pub  '!AP79</f>
        <v>3</v>
      </c>
      <c r="AO79" s="373">
        <f>+'Niv1Pub  '!AQ79</f>
        <v>107</v>
      </c>
      <c r="AP79" s="373">
        <f>+'Niv1Pub  '!AQ79+'Niv1Privé '!AN80</f>
        <v>132</v>
      </c>
      <c r="AQ79" s="373">
        <f>+'Niv1Pub  '!AR79+'Niv1Privé '!AO80</f>
        <v>1</v>
      </c>
      <c r="AR79" s="373">
        <f>+'Niv1Pub  '!AS79+'Niv1Privé '!AP80</f>
        <v>68</v>
      </c>
      <c r="AS79" s="373">
        <f>+'Niv1Pub  '!AT79+'Niv1Privé '!AQ80</f>
        <v>59</v>
      </c>
      <c r="AT79" s="373">
        <f>+'Niv1Pub  '!AU79+'Niv1Privé '!AR80</f>
        <v>9</v>
      </c>
    </row>
    <row r="80" spans="1:46" ht="14.25" customHeight="1">
      <c r="A80" s="467" t="s">
        <v>301</v>
      </c>
      <c r="B80" s="14" t="s">
        <v>45</v>
      </c>
      <c r="C80" s="122">
        <f>+'Niv1Pub  '!C80+'Niv1Privé '!C81</f>
        <v>10055</v>
      </c>
      <c r="D80" s="122">
        <f>+'Niv1Pub  '!D80+'Niv1Privé '!D81</f>
        <v>4951</v>
      </c>
      <c r="E80" s="122">
        <f>+'Niv1Pub  '!E80+'Niv1Privé '!E81</f>
        <v>7126</v>
      </c>
      <c r="F80" s="122">
        <f>+'Niv1Pub  '!F80+'Niv1Privé '!F81</f>
        <v>3496</v>
      </c>
      <c r="G80" s="122">
        <f>+'Niv1Pub  '!G80+'Niv1Privé '!G81</f>
        <v>5132</v>
      </c>
      <c r="H80" s="122">
        <f>+'Niv1Pub  '!H80+'Niv1Privé '!H81</f>
        <v>2495</v>
      </c>
      <c r="I80" s="122">
        <f>+'Niv1Pub  '!I80+'Niv1Privé '!I81</f>
        <v>2388</v>
      </c>
      <c r="J80" s="122">
        <f>+'Niv1Pub  '!J80+'Niv1Privé '!J81</f>
        <v>1137</v>
      </c>
      <c r="K80" s="122">
        <f>+'Niv1Pub  '!K80+'Niv1Privé '!K81</f>
        <v>1874</v>
      </c>
      <c r="L80" s="122">
        <f>+'Niv1Pub  '!L80+'Niv1Privé '!L81</f>
        <v>932</v>
      </c>
      <c r="M80" s="121">
        <f t="shared" si="20"/>
        <v>26575</v>
      </c>
      <c r="N80" s="121">
        <f t="shared" si="20"/>
        <v>13011</v>
      </c>
      <c r="O80" t="s">
        <v>45</v>
      </c>
      <c r="P80" s="122">
        <f>+'Niv1Pub  '!Q80+'Niv1Privé '!Q81</f>
        <v>1128</v>
      </c>
      <c r="Q80" s="122">
        <f>+'Niv1Pub  '!R80+'Niv1Privé '!R81</f>
        <v>541</v>
      </c>
      <c r="R80" s="122">
        <f>+'Niv1Pub  '!S80+'Niv1Privé '!S81</f>
        <v>1705</v>
      </c>
      <c r="S80" s="122">
        <f>+'Niv1Pub  '!T80+'Niv1Privé '!T81</f>
        <v>774</v>
      </c>
      <c r="T80" s="122">
        <f>+'Niv1Pub  '!U80+'Niv1Privé '!U81</f>
        <v>1322</v>
      </c>
      <c r="U80" s="122">
        <f>+'Niv1Pub  '!V80+'Niv1Privé '!V81</f>
        <v>637</v>
      </c>
      <c r="V80" s="122">
        <f>+'Niv1Pub  '!W80+'Niv1Privé '!W81</f>
        <v>159</v>
      </c>
      <c r="W80" s="122">
        <f>+'Niv1Pub  '!X80+'Niv1Privé '!X81</f>
        <v>80</v>
      </c>
      <c r="X80" s="122">
        <f>+'Niv1Pub  '!Y80+'Niv1Privé '!Y81</f>
        <v>360</v>
      </c>
      <c r="Y80" s="122">
        <f>+'Niv1Pub  '!Z80+'Niv1Privé '!Z81</f>
        <v>168</v>
      </c>
      <c r="Z80" s="115">
        <f t="shared" si="19"/>
        <v>4674</v>
      </c>
      <c r="AA80" s="115">
        <f t="shared" si="19"/>
        <v>2200</v>
      </c>
      <c r="AB80" t="s">
        <v>45</v>
      </c>
      <c r="AC80" s="373">
        <f>+'Niv1Pub  '!AE80+'Niv1Privé '!AE81</f>
        <v>243</v>
      </c>
      <c r="AD80" s="373">
        <f>+'Niv1Pub  '!AF80+'Niv1Privé '!AF81</f>
        <v>222</v>
      </c>
      <c r="AE80" s="373">
        <f>+'Niv1Pub  '!AG80+'Niv1Privé '!AG81</f>
        <v>183</v>
      </c>
      <c r="AF80" s="373">
        <f>+'Niv1Pub  '!AH80+'Niv1Privé '!AH81</f>
        <v>106</v>
      </c>
      <c r="AG80" s="373">
        <f>+'Niv1Pub  '!AI80+'Niv1Privé '!AI81</f>
        <v>87</v>
      </c>
      <c r="AH80" s="373">
        <f>+'Niv1Pub  '!AJ80+'Niv1Privé '!AJ81</f>
        <v>841</v>
      </c>
      <c r="AI80" s="373">
        <f>+'Niv1Pub  '!AK80+'Niv1Privé '!AK81</f>
        <v>544</v>
      </c>
      <c r="AJ80" s="373">
        <f>+'Niv1Pub  '!AL80+'Niv1Privé '!AL81</f>
        <v>36</v>
      </c>
      <c r="AK80" s="373">
        <f>+'Niv1Pub  '!AM80+'Niv1Privé '!AM81</f>
        <v>580</v>
      </c>
      <c r="AL80" s="373">
        <f>+'Niv1Pub  '!AN80</f>
        <v>278</v>
      </c>
      <c r="AM80" s="373">
        <f>+'Niv1Pub  '!AO80</f>
        <v>172</v>
      </c>
      <c r="AN80" s="373">
        <f>+'Niv1Pub  '!AP80</f>
        <v>22</v>
      </c>
      <c r="AO80" s="373">
        <f>+'Niv1Pub  '!AQ80</f>
        <v>472</v>
      </c>
      <c r="AP80" s="373">
        <f>+'Niv1Pub  '!AQ80+'Niv1Privé '!AN81</f>
        <v>665</v>
      </c>
      <c r="AQ80" s="373">
        <f>+'Niv1Pub  '!AR80+'Niv1Privé '!AO81</f>
        <v>29</v>
      </c>
      <c r="AR80" s="373">
        <f>+'Niv1Pub  '!AS80+'Niv1Privé '!AP81</f>
        <v>284</v>
      </c>
      <c r="AS80" s="373">
        <f>+'Niv1Pub  '!AT80+'Niv1Privé '!AQ81</f>
        <v>199</v>
      </c>
      <c r="AT80" s="373">
        <f>+'Niv1Pub  '!AU80+'Niv1Privé '!AR81</f>
        <v>85</v>
      </c>
    </row>
    <row r="81" spans="1:46" ht="14.25" customHeight="1">
      <c r="A81" s="467" t="s">
        <v>301</v>
      </c>
      <c r="B81" s="14" t="s">
        <v>303</v>
      </c>
      <c r="C81" s="122">
        <f>+'Niv1Pub  '!C81+'Niv1Privé '!C82</f>
        <v>2352</v>
      </c>
      <c r="D81" s="122">
        <f>+'Niv1Pub  '!D81+'Niv1Privé '!D82</f>
        <v>1212</v>
      </c>
      <c r="E81" s="122">
        <f>+'Niv1Pub  '!E81+'Niv1Privé '!E82</f>
        <v>3583</v>
      </c>
      <c r="F81" s="122">
        <f>+'Niv1Pub  '!F81+'Niv1Privé '!F82</f>
        <v>1709</v>
      </c>
      <c r="G81" s="122">
        <f>+'Niv1Pub  '!G81+'Niv1Privé '!G82</f>
        <v>2159</v>
      </c>
      <c r="H81" s="122">
        <f>+'Niv1Pub  '!H81+'Niv1Privé '!H82</f>
        <v>1036</v>
      </c>
      <c r="I81" s="122">
        <f>+'Niv1Pub  '!I81+'Niv1Privé '!I82</f>
        <v>853</v>
      </c>
      <c r="J81" s="122">
        <f>+'Niv1Pub  '!J81+'Niv1Privé '!J82</f>
        <v>353</v>
      </c>
      <c r="K81" s="122">
        <f>+'Niv1Pub  '!K81+'Niv1Privé '!K82</f>
        <v>544</v>
      </c>
      <c r="L81" s="122">
        <f>+'Niv1Pub  '!L81+'Niv1Privé '!L82</f>
        <v>246</v>
      </c>
      <c r="M81" s="121">
        <f t="shared" si="20"/>
        <v>9491</v>
      </c>
      <c r="N81" s="121">
        <f t="shared" si="20"/>
        <v>4556</v>
      </c>
      <c r="O81" t="s">
        <v>303</v>
      </c>
      <c r="P81" s="122">
        <f>+'Niv1Pub  '!Q81+'Niv1Privé '!Q82</f>
        <v>62</v>
      </c>
      <c r="Q81" s="122">
        <f>+'Niv1Pub  '!R81+'Niv1Privé '!R82</f>
        <v>34</v>
      </c>
      <c r="R81" s="122">
        <f>+'Niv1Pub  '!S81+'Niv1Privé '!S82</f>
        <v>1360</v>
      </c>
      <c r="S81" s="122">
        <f>+'Niv1Pub  '!T81+'Niv1Privé '!T82</f>
        <v>646</v>
      </c>
      <c r="T81" s="122">
        <f>+'Niv1Pub  '!U81+'Niv1Privé '!U82</f>
        <v>259</v>
      </c>
      <c r="U81" s="122">
        <f>+'Niv1Pub  '!V81+'Niv1Privé '!V82</f>
        <v>113</v>
      </c>
      <c r="V81" s="122">
        <f>+'Niv1Pub  '!W81+'Niv1Privé '!W82</f>
        <v>11</v>
      </c>
      <c r="W81" s="122">
        <f>+'Niv1Pub  '!X81+'Niv1Privé '!X82</f>
        <v>4</v>
      </c>
      <c r="X81" s="122">
        <f>+'Niv1Pub  '!Y81+'Niv1Privé '!Y82</f>
        <v>98</v>
      </c>
      <c r="Y81" s="122">
        <f>+'Niv1Pub  '!Z81+'Niv1Privé '!Z82</f>
        <v>46</v>
      </c>
      <c r="Z81" s="115">
        <f t="shared" si="19"/>
        <v>1790</v>
      </c>
      <c r="AA81" s="115">
        <f t="shared" si="19"/>
        <v>843</v>
      </c>
      <c r="AB81" t="s">
        <v>303</v>
      </c>
      <c r="AC81" s="373">
        <f>+'Niv1Pub  '!AE81+'Niv1Privé '!AE82</f>
        <v>98</v>
      </c>
      <c r="AD81" s="373">
        <f>+'Niv1Pub  '!AF81+'Niv1Privé '!AF82</f>
        <v>108</v>
      </c>
      <c r="AE81" s="373">
        <f>+'Niv1Pub  '!AG81+'Niv1Privé '!AG82</f>
        <v>103</v>
      </c>
      <c r="AF81" s="373">
        <f>+'Niv1Pub  '!AH81+'Niv1Privé '!AH82</f>
        <v>74</v>
      </c>
      <c r="AG81" s="373">
        <f>+'Niv1Pub  '!AI81+'Niv1Privé '!AI82</f>
        <v>48</v>
      </c>
      <c r="AH81" s="373">
        <f>+'Niv1Pub  '!AJ81+'Niv1Privé '!AJ82</f>
        <v>431</v>
      </c>
      <c r="AI81" s="373">
        <f>+'Niv1Pub  '!AK81+'Niv1Privé '!AK82</f>
        <v>169</v>
      </c>
      <c r="AJ81" s="373">
        <f>+'Niv1Pub  '!AL81+'Niv1Privé '!AL82</f>
        <v>20</v>
      </c>
      <c r="AK81" s="373">
        <f>+'Niv1Pub  '!AM81+'Niv1Privé '!AM82</f>
        <v>189</v>
      </c>
      <c r="AL81" s="373">
        <f>+'Niv1Pub  '!AN81</f>
        <v>91</v>
      </c>
      <c r="AM81" s="373">
        <f>+'Niv1Pub  '!AO81</f>
        <v>100</v>
      </c>
      <c r="AN81" s="373">
        <f>+'Niv1Pub  '!AP81</f>
        <v>0</v>
      </c>
      <c r="AO81" s="373">
        <f>+'Niv1Pub  '!AQ81</f>
        <v>191</v>
      </c>
      <c r="AP81" s="373">
        <f>+'Niv1Pub  '!AQ81+'Niv1Privé '!AN82</f>
        <v>209</v>
      </c>
      <c r="AQ81" s="373">
        <f>+'Niv1Pub  '!AR81+'Niv1Privé '!AO82</f>
        <v>4</v>
      </c>
      <c r="AR81" s="373">
        <f>+'Niv1Pub  '!AS81+'Niv1Privé '!AP82</f>
        <v>112</v>
      </c>
      <c r="AS81" s="373">
        <f>+'Niv1Pub  '!AT81+'Niv1Privé '!AQ82</f>
        <v>104</v>
      </c>
      <c r="AT81" s="373">
        <f>+'Niv1Pub  '!AU81+'Niv1Privé '!AR82</f>
        <v>8</v>
      </c>
    </row>
    <row r="82" spans="1:46" ht="14.25" customHeight="1">
      <c r="A82" s="467" t="s">
        <v>304</v>
      </c>
      <c r="B82" s="14" t="s">
        <v>215</v>
      </c>
      <c r="C82" s="122">
        <f>+'Niv1Pub  '!C82+'Niv1Privé '!C83</f>
        <v>14998</v>
      </c>
      <c r="D82" s="122">
        <f>+'Niv1Pub  '!D82+'Niv1Privé '!D83</f>
        <v>7272</v>
      </c>
      <c r="E82" s="122">
        <f>+'Niv1Pub  '!E82+'Niv1Privé '!E83</f>
        <v>9197</v>
      </c>
      <c r="F82" s="122">
        <f>+'Niv1Pub  '!F82+'Niv1Privé '!F83</f>
        <v>4365</v>
      </c>
      <c r="G82" s="122">
        <f>+'Niv1Pub  '!G82+'Niv1Privé '!G83</f>
        <v>5143</v>
      </c>
      <c r="H82" s="122">
        <f>+'Niv1Pub  '!H82+'Niv1Privé '!H83</f>
        <v>2395</v>
      </c>
      <c r="I82" s="122">
        <f>+'Niv1Pub  '!I82+'Niv1Privé '!I83</f>
        <v>2067</v>
      </c>
      <c r="J82" s="122">
        <f>+'Niv1Pub  '!J82+'Niv1Privé '!J83</f>
        <v>939</v>
      </c>
      <c r="K82" s="122">
        <f>+'Niv1Pub  '!K82+'Niv1Privé '!K83</f>
        <v>1607</v>
      </c>
      <c r="L82" s="122">
        <f>+'Niv1Pub  '!L82+'Niv1Privé '!L83</f>
        <v>757</v>
      </c>
      <c r="M82" s="121">
        <f t="shared" si="20"/>
        <v>33012</v>
      </c>
      <c r="N82" s="121">
        <f t="shared" si="20"/>
        <v>15728</v>
      </c>
      <c r="O82" t="s">
        <v>215</v>
      </c>
      <c r="P82" s="122">
        <f>+'Niv1Pub  '!Q82+'Niv1Privé '!Q83</f>
        <v>2101</v>
      </c>
      <c r="Q82" s="122">
        <f>+'Niv1Pub  '!R82+'Niv1Privé '!R83</f>
        <v>984</v>
      </c>
      <c r="R82" s="122">
        <f>+'Niv1Pub  '!S82+'Niv1Privé '!S83</f>
        <v>2423</v>
      </c>
      <c r="S82" s="122">
        <f>+'Niv1Pub  '!T82+'Niv1Privé '!T83</f>
        <v>1134</v>
      </c>
      <c r="T82" s="122">
        <f>+'Niv1Pub  '!U82+'Niv1Privé '!U83</f>
        <v>1146</v>
      </c>
      <c r="U82" s="122">
        <f>+'Niv1Pub  '!V82+'Niv1Privé '!V83</f>
        <v>549</v>
      </c>
      <c r="V82" s="122">
        <f>+'Niv1Pub  '!W82+'Niv1Privé '!W83</f>
        <v>228</v>
      </c>
      <c r="W82" s="122">
        <f>+'Niv1Pub  '!X82+'Niv1Privé '!X83</f>
        <v>104</v>
      </c>
      <c r="X82" s="122">
        <f>+'Niv1Pub  '!Y82+'Niv1Privé '!Y83</f>
        <v>636</v>
      </c>
      <c r="Y82" s="122">
        <f>+'Niv1Pub  '!Z82+'Niv1Privé '!Z83</f>
        <v>309</v>
      </c>
      <c r="Z82" s="115">
        <f t="shared" si="19"/>
        <v>6534</v>
      </c>
      <c r="AA82" s="115">
        <f t="shared" si="19"/>
        <v>3080</v>
      </c>
      <c r="AB82" t="s">
        <v>215</v>
      </c>
      <c r="AC82" s="373">
        <f>+'Niv1Pub  '!AE82+'Niv1Privé '!AE83</f>
        <v>302</v>
      </c>
      <c r="AD82" s="373">
        <f>+'Niv1Pub  '!AF82+'Niv1Privé '!AF83</f>
        <v>283</v>
      </c>
      <c r="AE82" s="373">
        <f>+'Niv1Pub  '!AG82+'Niv1Privé '!AG83</f>
        <v>242</v>
      </c>
      <c r="AF82" s="373">
        <f>+'Niv1Pub  '!AH82+'Niv1Privé '!AH83</f>
        <v>123</v>
      </c>
      <c r="AG82" s="373">
        <f>+'Niv1Pub  '!AI82+'Niv1Privé '!AI83</f>
        <v>90</v>
      </c>
      <c r="AH82" s="373">
        <f>+'Niv1Pub  '!AJ82+'Niv1Privé '!AJ83</f>
        <v>1040</v>
      </c>
      <c r="AI82" s="373">
        <f>+'Niv1Pub  '!AK82+'Niv1Privé '!AK83</f>
        <v>491</v>
      </c>
      <c r="AJ82" s="373">
        <f>+'Niv1Pub  '!AL82+'Niv1Privé '!AL83</f>
        <v>85</v>
      </c>
      <c r="AK82" s="373">
        <f>+'Niv1Pub  '!AM82+'Niv1Privé '!AM83</f>
        <v>576</v>
      </c>
      <c r="AL82" s="373">
        <f>+'Niv1Pub  '!AN82</f>
        <v>220</v>
      </c>
      <c r="AM82" s="373">
        <f>+'Niv1Pub  '!AO82</f>
        <v>214</v>
      </c>
      <c r="AN82" s="373">
        <f>+'Niv1Pub  '!AP82</f>
        <v>73</v>
      </c>
      <c r="AO82" s="373">
        <f>+'Niv1Pub  '!AQ82</f>
        <v>507</v>
      </c>
      <c r="AP82" s="373">
        <f>+'Niv1Pub  '!AQ82+'Niv1Privé '!AN83</f>
        <v>552</v>
      </c>
      <c r="AQ82" s="373">
        <f>+'Niv1Pub  '!AR82+'Niv1Privé '!AO83</f>
        <v>3</v>
      </c>
      <c r="AR82" s="373">
        <f>+'Niv1Pub  '!AS82+'Niv1Privé '!AP83</f>
        <v>300</v>
      </c>
      <c r="AS82" s="373">
        <f>+'Niv1Pub  '!AT82+'Niv1Privé '!AQ83</f>
        <v>277</v>
      </c>
      <c r="AT82" s="373">
        <f>+'Niv1Pub  '!AU82+'Niv1Privé '!AR83</f>
        <v>23</v>
      </c>
    </row>
    <row r="83" spans="1:46" ht="14.25" customHeight="1">
      <c r="A83" s="467" t="s">
        <v>304</v>
      </c>
      <c r="B83" s="14" t="s">
        <v>216</v>
      </c>
      <c r="C83" s="122">
        <f>+'Niv1Pub  '!C83+'Niv1Privé '!C84</f>
        <v>17271</v>
      </c>
      <c r="D83" s="122">
        <f>+'Niv1Pub  '!D83+'Niv1Privé '!D84</f>
        <v>8431</v>
      </c>
      <c r="E83" s="122">
        <f>+'Niv1Pub  '!E83+'Niv1Privé '!E84</f>
        <v>12474</v>
      </c>
      <c r="F83" s="122">
        <f>+'Niv1Pub  '!F83+'Niv1Privé '!F84</f>
        <v>6001</v>
      </c>
      <c r="G83" s="122">
        <f>+'Niv1Pub  '!G83+'Niv1Privé '!G84</f>
        <v>6703</v>
      </c>
      <c r="H83" s="122">
        <f>+'Niv1Pub  '!H83+'Niv1Privé '!H84</f>
        <v>3170</v>
      </c>
      <c r="I83" s="122">
        <f>+'Niv1Pub  '!I83+'Niv1Privé '!I84</f>
        <v>2798</v>
      </c>
      <c r="J83" s="122">
        <f>+'Niv1Pub  '!J83+'Niv1Privé '!J84</f>
        <v>1298</v>
      </c>
      <c r="K83" s="122">
        <f>+'Niv1Pub  '!K83+'Niv1Privé '!K84</f>
        <v>2514</v>
      </c>
      <c r="L83" s="122">
        <f>+'Niv1Pub  '!L83+'Niv1Privé '!L84</f>
        <v>1103</v>
      </c>
      <c r="M83" s="121">
        <f t="shared" si="20"/>
        <v>41760</v>
      </c>
      <c r="N83" s="121">
        <f t="shared" si="20"/>
        <v>20003</v>
      </c>
      <c r="O83" t="s">
        <v>216</v>
      </c>
      <c r="P83" s="122">
        <f>+'Niv1Pub  '!Q83+'Niv1Privé '!Q84</f>
        <v>86</v>
      </c>
      <c r="Q83" s="122">
        <f>+'Niv1Pub  '!R83+'Niv1Privé '!R84</f>
        <v>41</v>
      </c>
      <c r="R83" s="122">
        <f>+'Niv1Pub  '!S83+'Niv1Privé '!S84</f>
        <v>3448</v>
      </c>
      <c r="S83" s="122">
        <f>+'Niv1Pub  '!T83+'Niv1Privé '!T84</f>
        <v>1658</v>
      </c>
      <c r="T83" s="122">
        <f>+'Niv1Pub  '!U83+'Niv1Privé '!U84</f>
        <v>1703</v>
      </c>
      <c r="U83" s="122">
        <f>+'Niv1Pub  '!V83+'Niv1Privé '!V84</f>
        <v>802</v>
      </c>
      <c r="V83" s="122">
        <f>+'Niv1Pub  '!W83+'Niv1Privé '!W84</f>
        <v>48</v>
      </c>
      <c r="W83" s="122">
        <f>+'Niv1Pub  '!X83+'Niv1Privé '!X84</f>
        <v>23</v>
      </c>
      <c r="X83" s="122">
        <f>+'Niv1Pub  '!Y83+'Niv1Privé '!Y84</f>
        <v>954</v>
      </c>
      <c r="Y83" s="122">
        <f>+'Niv1Pub  '!Z83+'Niv1Privé '!Z84</f>
        <v>410</v>
      </c>
      <c r="Z83" s="115">
        <f t="shared" si="19"/>
        <v>6239</v>
      </c>
      <c r="AA83" s="115">
        <f t="shared" si="19"/>
        <v>2934</v>
      </c>
      <c r="AB83" t="s">
        <v>216</v>
      </c>
      <c r="AC83" s="373">
        <f>+'Niv1Pub  '!AE83+'Niv1Privé '!AE84</f>
        <v>258</v>
      </c>
      <c r="AD83" s="373">
        <f>+'Niv1Pub  '!AF83+'Niv1Privé '!AF84</f>
        <v>237</v>
      </c>
      <c r="AE83" s="373">
        <f>+'Niv1Pub  '!AG83+'Niv1Privé '!AG84</f>
        <v>208</v>
      </c>
      <c r="AF83" s="373">
        <f>+'Niv1Pub  '!AH83+'Niv1Privé '!AH84</f>
        <v>147</v>
      </c>
      <c r="AG83" s="373">
        <f>+'Niv1Pub  '!AI83+'Niv1Privé '!AI84</f>
        <v>126</v>
      </c>
      <c r="AH83" s="373">
        <f>+'Niv1Pub  '!AJ83+'Niv1Privé '!AJ84</f>
        <v>976</v>
      </c>
      <c r="AI83" s="373">
        <f>+'Niv1Pub  '!AK83+'Niv1Privé '!AK84</f>
        <v>462</v>
      </c>
      <c r="AJ83" s="373">
        <f>+'Niv1Pub  '!AL83+'Niv1Privé '!AL84</f>
        <v>68</v>
      </c>
      <c r="AK83" s="373">
        <f>+'Niv1Pub  '!AM83+'Niv1Privé '!AM84</f>
        <v>530</v>
      </c>
      <c r="AL83" s="373">
        <f>+'Niv1Pub  '!AN83</f>
        <v>236</v>
      </c>
      <c r="AM83" s="373">
        <f>+'Niv1Pub  '!AO83</f>
        <v>342</v>
      </c>
      <c r="AN83" s="373">
        <f>+'Niv1Pub  '!AP83</f>
        <v>8</v>
      </c>
      <c r="AO83" s="373">
        <f>+'Niv1Pub  '!AQ83</f>
        <v>586</v>
      </c>
      <c r="AP83" s="373">
        <f>+'Niv1Pub  '!AQ83+'Niv1Privé '!AN84</f>
        <v>631</v>
      </c>
      <c r="AQ83" s="373">
        <f>+'Niv1Pub  '!AR83+'Niv1Privé '!AO84</f>
        <v>6</v>
      </c>
      <c r="AR83" s="373">
        <f>+'Niv1Pub  '!AS83+'Niv1Privé '!AP84</f>
        <v>226</v>
      </c>
      <c r="AS83" s="373">
        <f>+'Niv1Pub  '!AT83+'Niv1Privé '!AQ84</f>
        <v>209</v>
      </c>
      <c r="AT83" s="373">
        <f>+'Niv1Pub  '!AU83+'Niv1Privé '!AR84</f>
        <v>17</v>
      </c>
    </row>
    <row r="84" spans="1:46" ht="14.25" customHeight="1">
      <c r="A84" s="467" t="s">
        <v>304</v>
      </c>
      <c r="B84" s="14" t="s">
        <v>305</v>
      </c>
      <c r="C84" s="122">
        <f>+'Niv1Pub  '!C84+'Niv1Privé '!C85</f>
        <v>22183</v>
      </c>
      <c r="D84" s="122">
        <f>+'Niv1Pub  '!D84+'Niv1Privé '!D85</f>
        <v>11096</v>
      </c>
      <c r="E84" s="122">
        <f>+'Niv1Pub  '!E84+'Niv1Privé '!E85</f>
        <v>15599</v>
      </c>
      <c r="F84" s="122">
        <f>+'Niv1Pub  '!F84+'Niv1Privé '!F85</f>
        <v>7581</v>
      </c>
      <c r="G84" s="122">
        <f>+'Niv1Pub  '!G84+'Niv1Privé '!G85</f>
        <v>10380</v>
      </c>
      <c r="H84" s="122">
        <f>+'Niv1Pub  '!H84+'Niv1Privé '!H85</f>
        <v>4864</v>
      </c>
      <c r="I84" s="122">
        <f>+'Niv1Pub  '!I84+'Niv1Privé '!I85</f>
        <v>5486</v>
      </c>
      <c r="J84" s="122">
        <f>+'Niv1Pub  '!J84+'Niv1Privé '!J85</f>
        <v>2545</v>
      </c>
      <c r="K84" s="122">
        <f>+'Niv1Pub  '!K84+'Niv1Privé '!K85</f>
        <v>5095</v>
      </c>
      <c r="L84" s="122">
        <f>+'Niv1Pub  '!L84+'Niv1Privé '!L85</f>
        <v>2287</v>
      </c>
      <c r="M84" s="121">
        <f t="shared" si="20"/>
        <v>58743</v>
      </c>
      <c r="N84" s="121">
        <f t="shared" si="20"/>
        <v>28373</v>
      </c>
      <c r="O84" t="s">
        <v>305</v>
      </c>
      <c r="P84" s="122">
        <f>+'Niv1Pub  '!Q84+'Niv1Privé '!Q85</f>
        <v>36</v>
      </c>
      <c r="Q84" s="122">
        <f>+'Niv1Pub  '!R84+'Niv1Privé '!R85</f>
        <v>20</v>
      </c>
      <c r="R84" s="122">
        <f>+'Niv1Pub  '!S84+'Niv1Privé '!S85</f>
        <v>4007</v>
      </c>
      <c r="S84" s="122">
        <f>+'Niv1Pub  '!T84+'Niv1Privé '!T85</f>
        <v>1919</v>
      </c>
      <c r="T84" s="122">
        <f>+'Niv1Pub  '!U84+'Niv1Privé '!U85</f>
        <v>2767</v>
      </c>
      <c r="U84" s="122">
        <f>+'Niv1Pub  '!V84+'Niv1Privé '!V85</f>
        <v>1307</v>
      </c>
      <c r="V84" s="122">
        <f>+'Niv1Pub  '!W84+'Niv1Privé '!W85</f>
        <v>1</v>
      </c>
      <c r="W84" s="122">
        <f>+'Niv1Pub  '!X84+'Niv1Privé '!X85</f>
        <v>0</v>
      </c>
      <c r="X84" s="122">
        <f>+'Niv1Pub  '!Y84+'Niv1Privé '!Y85</f>
        <v>1831</v>
      </c>
      <c r="Y84" s="122">
        <f>+'Niv1Pub  '!Z84+'Niv1Privé '!Z85</f>
        <v>814</v>
      </c>
      <c r="Z84" s="115">
        <f t="shared" si="19"/>
        <v>8642</v>
      </c>
      <c r="AA84" s="115">
        <f t="shared" si="19"/>
        <v>4060</v>
      </c>
      <c r="AB84" t="s">
        <v>305</v>
      </c>
      <c r="AC84" s="373">
        <f>+'Niv1Pub  '!AE84+'Niv1Privé '!AE85</f>
        <v>416</v>
      </c>
      <c r="AD84" s="373">
        <f>+'Niv1Pub  '!AF84+'Niv1Privé '!AF85</f>
        <v>374</v>
      </c>
      <c r="AE84" s="373">
        <f>+'Niv1Pub  '!AG84+'Niv1Privé '!AG85</f>
        <v>340</v>
      </c>
      <c r="AF84" s="373">
        <f>+'Niv1Pub  '!AH84+'Niv1Privé '!AH85</f>
        <v>244</v>
      </c>
      <c r="AG84" s="373">
        <f>+'Niv1Pub  '!AI84+'Niv1Privé '!AI85</f>
        <v>202</v>
      </c>
      <c r="AH84" s="373">
        <f>+'Niv1Pub  '!AJ84+'Niv1Privé '!AJ85</f>
        <v>1576</v>
      </c>
      <c r="AI84" s="373">
        <f>+'Niv1Pub  '!AK84+'Niv1Privé '!AK85</f>
        <v>1008</v>
      </c>
      <c r="AJ84" s="373">
        <f>+'Niv1Pub  '!AL84+'Niv1Privé '!AL85</f>
        <v>85</v>
      </c>
      <c r="AK84" s="373">
        <f>+'Niv1Pub  '!AM84+'Niv1Privé '!AM85</f>
        <v>1093</v>
      </c>
      <c r="AL84" s="373">
        <f>+'Niv1Pub  '!AN84</f>
        <v>515</v>
      </c>
      <c r="AM84" s="373">
        <f>+'Niv1Pub  '!AO84</f>
        <v>447</v>
      </c>
      <c r="AN84" s="373">
        <f>+'Niv1Pub  '!AP84</f>
        <v>8</v>
      </c>
      <c r="AO84" s="373">
        <f>+'Niv1Pub  '!AQ84</f>
        <v>970</v>
      </c>
      <c r="AP84" s="373">
        <f>+'Niv1Pub  '!AQ84+'Niv1Privé '!AN85</f>
        <v>1108</v>
      </c>
      <c r="AQ84" s="373">
        <f>+'Niv1Pub  '!AR84+'Niv1Privé '!AO85</f>
        <v>51</v>
      </c>
      <c r="AR84" s="373">
        <f>+'Niv1Pub  '!AS84+'Niv1Privé '!AP85</f>
        <v>374</v>
      </c>
      <c r="AS84" s="373">
        <f>+'Niv1Pub  '!AT84+'Niv1Privé '!AQ85</f>
        <v>350</v>
      </c>
      <c r="AT84" s="373">
        <f>+'Niv1Pub  '!AU84+'Niv1Privé '!AR85</f>
        <v>24</v>
      </c>
    </row>
    <row r="85" spans="1:46" ht="14.25" customHeight="1">
      <c r="A85" s="467" t="s">
        <v>304</v>
      </c>
      <c r="B85" s="14" t="s">
        <v>218</v>
      </c>
      <c r="C85" s="122">
        <f>+'Niv1Pub  '!C85+'Niv1Privé '!C86</f>
        <v>24856</v>
      </c>
      <c r="D85" s="122">
        <f>+'Niv1Pub  '!D85+'Niv1Privé '!D86</f>
        <v>12067</v>
      </c>
      <c r="E85" s="122">
        <f>+'Niv1Pub  '!E85+'Niv1Privé '!E86</f>
        <v>11180</v>
      </c>
      <c r="F85" s="122">
        <f>+'Niv1Pub  '!F85+'Niv1Privé '!F86</f>
        <v>5190</v>
      </c>
      <c r="G85" s="122">
        <f>+'Niv1Pub  '!G85+'Niv1Privé '!G86</f>
        <v>6965</v>
      </c>
      <c r="H85" s="122">
        <f>+'Niv1Pub  '!H85+'Niv1Privé '!H86</f>
        <v>3212</v>
      </c>
      <c r="I85" s="122">
        <f>+'Niv1Pub  '!I85+'Niv1Privé '!I86</f>
        <v>3009</v>
      </c>
      <c r="J85" s="122">
        <f>+'Niv1Pub  '!J85+'Niv1Privé '!J86</f>
        <v>1380</v>
      </c>
      <c r="K85" s="122">
        <f>+'Niv1Pub  '!K85+'Niv1Privé '!K86</f>
        <v>2176</v>
      </c>
      <c r="L85" s="122">
        <f>+'Niv1Pub  '!L85+'Niv1Privé '!L86</f>
        <v>963</v>
      </c>
      <c r="M85" s="121">
        <f t="shared" si="20"/>
        <v>48186</v>
      </c>
      <c r="N85" s="121">
        <f t="shared" si="20"/>
        <v>22812</v>
      </c>
      <c r="O85" t="s">
        <v>218</v>
      </c>
      <c r="P85" s="122">
        <f>+'Niv1Pub  '!Q85+'Niv1Privé '!Q86</f>
        <v>11471</v>
      </c>
      <c r="Q85" s="122">
        <f>+'Niv1Pub  '!R85+'Niv1Privé '!R86</f>
        <v>5619</v>
      </c>
      <c r="R85" s="122">
        <f>+'Niv1Pub  '!S85+'Niv1Privé '!S86</f>
        <v>4033</v>
      </c>
      <c r="S85" s="122">
        <f>+'Niv1Pub  '!T85+'Niv1Privé '!T86</f>
        <v>1811</v>
      </c>
      <c r="T85" s="122">
        <f>+'Niv1Pub  '!U85+'Niv1Privé '!U86</f>
        <v>2400</v>
      </c>
      <c r="U85" s="122">
        <f>+'Niv1Pub  '!V85+'Niv1Privé '!V86</f>
        <v>1144</v>
      </c>
      <c r="V85" s="122">
        <f>+'Niv1Pub  '!W85+'Niv1Privé '!W86</f>
        <v>746</v>
      </c>
      <c r="W85" s="122">
        <f>+'Niv1Pub  '!X85+'Niv1Privé '!X86</f>
        <v>336</v>
      </c>
      <c r="X85" s="122">
        <f>+'Niv1Pub  '!Y85+'Niv1Privé '!Y86</f>
        <v>734</v>
      </c>
      <c r="Y85" s="122">
        <f>+'Niv1Pub  '!Z85+'Niv1Privé '!Z86</f>
        <v>312</v>
      </c>
      <c r="Z85" s="115">
        <f t="shared" si="19"/>
        <v>19384</v>
      </c>
      <c r="AA85" s="115">
        <f t="shared" si="19"/>
        <v>9222</v>
      </c>
      <c r="AB85" t="s">
        <v>218</v>
      </c>
      <c r="AC85" s="373">
        <f>+'Niv1Pub  '!AE85+'Niv1Privé '!AE86</f>
        <v>411</v>
      </c>
      <c r="AD85" s="373">
        <f>+'Niv1Pub  '!AF85+'Niv1Privé '!AF86</f>
        <v>382</v>
      </c>
      <c r="AE85" s="373">
        <f>+'Niv1Pub  '!AG85+'Niv1Privé '!AG86</f>
        <v>329</v>
      </c>
      <c r="AF85" s="373">
        <f>+'Niv1Pub  '!AH85+'Niv1Privé '!AH86</f>
        <v>165</v>
      </c>
      <c r="AG85" s="373">
        <f>+'Niv1Pub  '!AI85+'Niv1Privé '!AI86</f>
        <v>137</v>
      </c>
      <c r="AH85" s="373">
        <f>+'Niv1Pub  '!AJ85+'Niv1Privé '!AJ86</f>
        <v>1424</v>
      </c>
      <c r="AI85" s="373">
        <f>+'Niv1Pub  '!AK85+'Niv1Privé '!AK86</f>
        <v>721</v>
      </c>
      <c r="AJ85" s="373">
        <f>+'Niv1Pub  '!AL85+'Niv1Privé '!AL86</f>
        <v>57</v>
      </c>
      <c r="AK85" s="373">
        <f>+'Niv1Pub  '!AM85+'Niv1Privé '!AM86</f>
        <v>778</v>
      </c>
      <c r="AL85" s="373">
        <f>+'Niv1Pub  '!AN85</f>
        <v>441</v>
      </c>
      <c r="AM85" s="373">
        <f>+'Niv1Pub  '!AO85</f>
        <v>332</v>
      </c>
      <c r="AN85" s="373">
        <f>+'Niv1Pub  '!AP85</f>
        <v>8</v>
      </c>
      <c r="AO85" s="373">
        <f>+'Niv1Pub  '!AQ85</f>
        <v>781</v>
      </c>
      <c r="AP85" s="373">
        <f>+'Niv1Pub  '!AQ85+'Niv1Privé '!AN86</f>
        <v>882</v>
      </c>
      <c r="AQ85" s="373">
        <f>+'Niv1Pub  '!AR85+'Niv1Privé '!AO86</f>
        <v>16</v>
      </c>
      <c r="AR85" s="373">
        <f>+'Niv1Pub  '!AS85+'Niv1Privé '!AP86</f>
        <v>398</v>
      </c>
      <c r="AS85" s="373">
        <f>+'Niv1Pub  '!AT85+'Niv1Privé '!AQ86</f>
        <v>361</v>
      </c>
      <c r="AT85" s="373">
        <f>+'Niv1Pub  '!AU85+'Niv1Privé '!AR86</f>
        <v>37</v>
      </c>
    </row>
    <row r="86" spans="1:46" ht="14.25" customHeight="1">
      <c r="A86" s="467" t="s">
        <v>304</v>
      </c>
      <c r="B86" s="14" t="s">
        <v>306</v>
      </c>
      <c r="C86" s="122">
        <f>+'Niv1Pub  '!C86+'Niv1Privé '!C87</f>
        <v>18539</v>
      </c>
      <c r="D86" s="122">
        <f>+'Niv1Pub  '!D86+'Niv1Privé '!D87</f>
        <v>9132</v>
      </c>
      <c r="E86" s="122">
        <f>+'Niv1Pub  '!E86+'Niv1Privé '!E87</f>
        <v>19499</v>
      </c>
      <c r="F86" s="122">
        <f>+'Niv1Pub  '!F86+'Niv1Privé '!F87</f>
        <v>9285</v>
      </c>
      <c r="G86" s="122">
        <f>+'Niv1Pub  '!G86+'Niv1Privé '!G87</f>
        <v>7011</v>
      </c>
      <c r="H86" s="122">
        <f>+'Niv1Pub  '!H86+'Niv1Privé '!H87</f>
        <v>3223</v>
      </c>
      <c r="I86" s="122">
        <f>+'Niv1Pub  '!I86+'Niv1Privé '!I87</f>
        <v>2610</v>
      </c>
      <c r="J86" s="122">
        <f>+'Niv1Pub  '!J86+'Niv1Privé '!J87</f>
        <v>1181</v>
      </c>
      <c r="K86" s="122">
        <f>+'Niv1Pub  '!K86+'Niv1Privé '!K87</f>
        <v>2502</v>
      </c>
      <c r="L86" s="122">
        <f>+'Niv1Pub  '!L86+'Niv1Privé '!L87</f>
        <v>1116</v>
      </c>
      <c r="M86" s="121">
        <f>++C86+E86+G86+I86+K86</f>
        <v>50161</v>
      </c>
      <c r="N86" s="121">
        <f>++D86+F86+H86+J86+L86</f>
        <v>23937</v>
      </c>
      <c r="O86" t="s">
        <v>306</v>
      </c>
      <c r="P86" s="122">
        <f>+'Niv1Pub  '!Q86+'Niv1Privé '!Q87</f>
        <v>28</v>
      </c>
      <c r="Q86" s="122">
        <f>+'Niv1Pub  '!R86+'Niv1Privé '!R87</f>
        <v>14</v>
      </c>
      <c r="R86" s="122">
        <f>+'Niv1Pub  '!S86+'Niv1Privé '!S87</f>
        <v>4875</v>
      </c>
      <c r="S86" s="122">
        <f>+'Niv1Pub  '!T86+'Niv1Privé '!T87</f>
        <v>2293</v>
      </c>
      <c r="T86" s="122">
        <f>+'Niv1Pub  '!U86+'Niv1Privé '!U87</f>
        <v>2084</v>
      </c>
      <c r="U86" s="122">
        <f>+'Niv1Pub  '!V86+'Niv1Privé '!V87</f>
        <v>929</v>
      </c>
      <c r="V86" s="122">
        <f>+'Niv1Pub  '!W86+'Niv1Privé '!W87</f>
        <v>22</v>
      </c>
      <c r="W86" s="122">
        <f>+'Niv1Pub  '!X86+'Niv1Privé '!X87</f>
        <v>13</v>
      </c>
      <c r="X86" s="122">
        <f>+'Niv1Pub  '!Y86+'Niv1Privé '!Y87</f>
        <v>913</v>
      </c>
      <c r="Y86" s="122">
        <f>+'Niv1Pub  '!Z86+'Niv1Privé '!Z87</f>
        <v>419</v>
      </c>
      <c r="Z86" s="115">
        <f>P86+R86+T86+V86+X86</f>
        <v>7922</v>
      </c>
      <c r="AA86" s="115">
        <f>Q86+S86+U86+W86+Y86</f>
        <v>3668</v>
      </c>
      <c r="AB86" t="s">
        <v>306</v>
      </c>
      <c r="AC86" s="373">
        <f>+'Niv1Pub  '!AE86+'Niv1Privé '!AE87</f>
        <v>331</v>
      </c>
      <c r="AD86" s="373">
        <f>+'Niv1Pub  '!AF86+'Niv1Privé '!AF87</f>
        <v>329</v>
      </c>
      <c r="AE86" s="373">
        <f>+'Niv1Pub  '!AG86+'Niv1Privé '!AG87</f>
        <v>209</v>
      </c>
      <c r="AF86" s="373">
        <f>+'Niv1Pub  '!AH86+'Niv1Privé '!AH87</f>
        <v>89</v>
      </c>
      <c r="AG86" s="373">
        <f>+'Niv1Pub  '!AI86+'Niv1Privé '!AI87</f>
        <v>90</v>
      </c>
      <c r="AH86" s="373">
        <f>+'Niv1Pub  '!AJ86+'Niv1Privé '!AJ87</f>
        <v>1048</v>
      </c>
      <c r="AI86" s="373">
        <f>+'Niv1Pub  '!AK86+'Niv1Privé '!AK87</f>
        <v>613</v>
      </c>
      <c r="AJ86" s="373">
        <f>+'Niv1Pub  '!AL86+'Niv1Privé '!AL87</f>
        <v>54</v>
      </c>
      <c r="AK86" s="373">
        <f>+'Niv1Pub  '!AM86+'Niv1Privé '!AM87</f>
        <v>667</v>
      </c>
      <c r="AL86" s="373">
        <f>+'Niv1Pub  '!AN86</f>
        <v>312</v>
      </c>
      <c r="AM86" s="373">
        <f>+'Niv1Pub  '!AO86</f>
        <v>320</v>
      </c>
      <c r="AN86" s="373">
        <f>+'Niv1Pub  '!AP86</f>
        <v>7</v>
      </c>
      <c r="AO86" s="373">
        <f>+'Niv1Pub  '!AQ86</f>
        <v>639</v>
      </c>
      <c r="AP86" s="373">
        <f>+'Niv1Pub  '!AQ86+'Niv1Privé '!AN87</f>
        <v>678</v>
      </c>
      <c r="AQ86" s="373">
        <f>+'Niv1Pub  '!AR86+'Niv1Privé '!AO87</f>
        <v>2</v>
      </c>
      <c r="AR86" s="373">
        <f>+'Niv1Pub  '!AS86+'Niv1Privé '!AP87</f>
        <v>312</v>
      </c>
      <c r="AS86" s="373">
        <f>+'Niv1Pub  '!AT86+'Niv1Privé '!AQ87</f>
        <v>283</v>
      </c>
      <c r="AT86" s="373">
        <f>+'Niv1Pub  '!AU86+'Niv1Privé '!AR87</f>
        <v>29</v>
      </c>
    </row>
    <row r="87" spans="1:46" ht="14.25" customHeight="1">
      <c r="A87" s="467" t="s">
        <v>304</v>
      </c>
      <c r="B87" s="14" t="s">
        <v>52</v>
      </c>
      <c r="C87" s="122">
        <f>+'Niv1Pub  '!C87+'Niv1Privé '!C88</f>
        <v>9797</v>
      </c>
      <c r="D87" s="122">
        <f>+'Niv1Pub  '!D87+'Niv1Privé '!D88</f>
        <v>4773</v>
      </c>
      <c r="E87" s="122">
        <f>+'Niv1Pub  '!E87+'Niv1Privé '!E88</f>
        <v>7266</v>
      </c>
      <c r="F87" s="122">
        <f>+'Niv1Pub  '!F87+'Niv1Privé '!F88</f>
        <v>3542</v>
      </c>
      <c r="G87" s="122">
        <f>+'Niv1Pub  '!G87+'Niv1Privé '!G88</f>
        <v>5002</v>
      </c>
      <c r="H87" s="122">
        <f>+'Niv1Pub  '!H87+'Niv1Privé '!H88</f>
        <v>2455</v>
      </c>
      <c r="I87" s="122">
        <f>+'Niv1Pub  '!I87+'Niv1Privé '!I88</f>
        <v>2856</v>
      </c>
      <c r="J87" s="122">
        <f>+'Niv1Pub  '!J87+'Niv1Privé '!J88</f>
        <v>1350</v>
      </c>
      <c r="K87" s="122">
        <f>+'Niv1Pub  '!K87+'Niv1Privé '!K88</f>
        <v>3291</v>
      </c>
      <c r="L87" s="122">
        <f>+'Niv1Pub  '!L87+'Niv1Privé '!L88</f>
        <v>1445</v>
      </c>
      <c r="M87" s="121">
        <f>++C87+E87+G87+I87+K87</f>
        <v>28212</v>
      </c>
      <c r="N87" s="121">
        <f>++D87+F87+H87+J87+L87</f>
        <v>13565</v>
      </c>
      <c r="O87" t="s">
        <v>52</v>
      </c>
      <c r="P87" s="122">
        <f>+'Niv1Pub  '!Q87+'Niv1Privé '!Q88</f>
        <v>49</v>
      </c>
      <c r="Q87" s="122">
        <f>+'Niv1Pub  '!R87+'Niv1Privé '!R88</f>
        <v>13</v>
      </c>
      <c r="R87" s="122">
        <f>+'Niv1Pub  '!S87+'Niv1Privé '!S88</f>
        <v>2105</v>
      </c>
      <c r="S87" s="122">
        <f>+'Niv1Pub  '!T87+'Niv1Privé '!T88</f>
        <v>1018</v>
      </c>
      <c r="T87" s="122">
        <f>+'Niv1Pub  '!U87+'Niv1Privé '!U88</f>
        <v>1470</v>
      </c>
      <c r="U87" s="122">
        <f>+'Niv1Pub  '!V87+'Niv1Privé '!V88</f>
        <v>725</v>
      </c>
      <c r="V87" s="122">
        <f>+'Niv1Pub  '!W87+'Niv1Privé '!W88</f>
        <v>36</v>
      </c>
      <c r="W87" s="122">
        <f>+'Niv1Pub  '!X87+'Niv1Privé '!X88</f>
        <v>14</v>
      </c>
      <c r="X87" s="122">
        <f>+'Niv1Pub  '!Y87+'Niv1Privé '!Y88</f>
        <v>1285</v>
      </c>
      <c r="Y87" s="122">
        <f>+'Niv1Pub  '!Z87+'Niv1Privé '!Z88</f>
        <v>560</v>
      </c>
      <c r="Z87" s="115">
        <f>P87+R87+T87+V87+X87</f>
        <v>4945</v>
      </c>
      <c r="AA87" s="115">
        <f>Q87+S87+U87+W87+Y87</f>
        <v>2330</v>
      </c>
      <c r="AB87" t="s">
        <v>52</v>
      </c>
      <c r="AC87" s="373">
        <f>+'Niv1Pub  '!AE87+'Niv1Privé '!AE88</f>
        <v>188</v>
      </c>
      <c r="AD87" s="373">
        <f>+'Niv1Pub  '!AF87+'Niv1Privé '!AF88</f>
        <v>181</v>
      </c>
      <c r="AE87" s="373">
        <f>+'Niv1Pub  '!AG87+'Niv1Privé '!AG88</f>
        <v>173</v>
      </c>
      <c r="AF87" s="373">
        <f>+'Niv1Pub  '!AH87+'Niv1Privé '!AH88</f>
        <v>153</v>
      </c>
      <c r="AG87" s="373">
        <f>+'Niv1Pub  '!AI87+'Niv1Privé '!AI88</f>
        <v>138</v>
      </c>
      <c r="AH87" s="373">
        <f>+'Niv1Pub  '!AJ87+'Niv1Privé '!AJ88</f>
        <v>833</v>
      </c>
      <c r="AI87" s="373">
        <f>+'Niv1Pub  '!AK87+'Niv1Privé '!AK88</f>
        <v>556</v>
      </c>
      <c r="AJ87" s="373">
        <f>+'Niv1Pub  '!AL87+'Niv1Privé '!AL88</f>
        <v>33</v>
      </c>
      <c r="AK87" s="373">
        <f>+'Niv1Pub  '!AM87+'Niv1Privé '!AM88</f>
        <v>589</v>
      </c>
      <c r="AL87" s="373">
        <f>+'Niv1Pub  '!AN87</f>
        <v>281</v>
      </c>
      <c r="AM87" s="373">
        <f>+'Niv1Pub  '!AO87</f>
        <v>219</v>
      </c>
      <c r="AN87" s="373">
        <f>+'Niv1Pub  '!AP87</f>
        <v>7</v>
      </c>
      <c r="AO87" s="373">
        <f>+'Niv1Pub  '!AQ87</f>
        <v>507</v>
      </c>
      <c r="AP87" s="373">
        <f>+'Niv1Pub  '!AQ87+'Niv1Privé '!AN88</f>
        <v>579</v>
      </c>
      <c r="AQ87" s="373">
        <f>+'Niv1Pub  '!AR87+'Niv1Privé '!AO88</f>
        <v>9</v>
      </c>
      <c r="AR87" s="373">
        <f>+'Niv1Pub  '!AS87+'Niv1Privé '!AP88</f>
        <v>173</v>
      </c>
      <c r="AS87" s="373">
        <f>+'Niv1Pub  '!AT87+'Niv1Privé '!AQ88</f>
        <v>171</v>
      </c>
      <c r="AT87" s="373">
        <f>+'Niv1Pub  '!AU87+'Niv1Privé '!AR88</f>
        <v>2</v>
      </c>
    </row>
    <row r="88" spans="1:46" ht="5.25" customHeight="1">
      <c r="B88" s="9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9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102"/>
      <c r="AR88" s="97"/>
      <c r="AS88" s="97"/>
      <c r="AT88" s="97"/>
    </row>
    <row r="89" spans="1:46">
      <c r="B89" s="86" t="s">
        <v>378</v>
      </c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86" t="s">
        <v>0</v>
      </c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86" t="s">
        <v>1</v>
      </c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</row>
    <row r="90" spans="1:46">
      <c r="B90" s="86" t="s">
        <v>50</v>
      </c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86" t="s">
        <v>256</v>
      </c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86" t="s">
        <v>196</v>
      </c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</row>
    <row r="91" spans="1:46">
      <c r="B91" s="86" t="s">
        <v>279</v>
      </c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86" t="s">
        <v>279</v>
      </c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86" t="s">
        <v>279</v>
      </c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</row>
    <row r="92" spans="1:46" ht="9.75" customHeight="1">
      <c r="F92" s="119"/>
      <c r="G92" s="119"/>
      <c r="H92" s="119"/>
      <c r="I92" s="119"/>
      <c r="J92" s="119"/>
      <c r="K92" s="119"/>
      <c r="L92" s="119"/>
      <c r="M92" s="119"/>
      <c r="N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</row>
    <row r="93" spans="1:46">
      <c r="B93" s="89" t="s">
        <v>263</v>
      </c>
      <c r="C93" s="119"/>
      <c r="D93" s="119"/>
      <c r="E93" s="163"/>
      <c r="F93" s="119"/>
      <c r="G93" s="119"/>
      <c r="H93" s="164"/>
      <c r="I93" s="119"/>
      <c r="J93" s="119"/>
      <c r="K93" s="119" t="s">
        <v>68</v>
      </c>
      <c r="L93" s="119"/>
      <c r="M93" s="119"/>
      <c r="N93" s="119"/>
      <c r="O93" s="89" t="s">
        <v>263</v>
      </c>
      <c r="P93" s="119"/>
      <c r="Q93" s="119"/>
      <c r="R93" s="119"/>
      <c r="S93" s="119"/>
      <c r="T93" s="119"/>
      <c r="U93" s="119"/>
      <c r="V93" s="119"/>
      <c r="W93" s="119"/>
      <c r="X93" s="119" t="s">
        <v>68</v>
      </c>
      <c r="Y93" s="119"/>
      <c r="Z93" s="119"/>
      <c r="AA93" s="119"/>
      <c r="AB93" s="89" t="s">
        <v>263</v>
      </c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P93" s="100"/>
      <c r="AQ93" s="100"/>
      <c r="AS93" s="100" t="s">
        <v>68</v>
      </c>
    </row>
    <row r="94" spans="1:46"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</row>
    <row r="95" spans="1:46" ht="18.75" customHeight="1">
      <c r="B95" s="90"/>
      <c r="C95" s="27" t="s">
        <v>74</v>
      </c>
      <c r="D95" s="73"/>
      <c r="E95" s="27" t="s">
        <v>75</v>
      </c>
      <c r="F95" s="73"/>
      <c r="G95" s="27" t="s">
        <v>76</v>
      </c>
      <c r="H95" s="73"/>
      <c r="I95" s="27" t="s">
        <v>77</v>
      </c>
      <c r="J95" s="73"/>
      <c r="K95" s="27" t="s">
        <v>78</v>
      </c>
      <c r="L95" s="73"/>
      <c r="M95" s="27" t="s">
        <v>57</v>
      </c>
      <c r="N95" s="73"/>
      <c r="O95" s="90"/>
      <c r="P95" s="27" t="s">
        <v>74</v>
      </c>
      <c r="Q95" s="73"/>
      <c r="R95" s="27" t="s">
        <v>75</v>
      </c>
      <c r="S95" s="73"/>
      <c r="T95" s="27" t="s">
        <v>76</v>
      </c>
      <c r="U95" s="73"/>
      <c r="V95" s="27" t="s">
        <v>77</v>
      </c>
      <c r="W95" s="73"/>
      <c r="X95" s="27" t="s">
        <v>78</v>
      </c>
      <c r="Y95" s="73"/>
      <c r="Z95" s="27" t="s">
        <v>57</v>
      </c>
      <c r="AA95" s="73"/>
      <c r="AB95" s="348"/>
      <c r="AC95" s="559" t="s">
        <v>59</v>
      </c>
      <c r="AD95" s="559"/>
      <c r="AE95" s="559"/>
      <c r="AF95" s="559"/>
      <c r="AG95" s="559"/>
      <c r="AH95" s="560"/>
      <c r="AI95" s="209" t="s">
        <v>47</v>
      </c>
      <c r="AJ95" s="239"/>
      <c r="AK95" s="92"/>
      <c r="AL95" s="209" t="s">
        <v>259</v>
      </c>
      <c r="AM95" s="241"/>
      <c r="AN95" s="92"/>
      <c r="AO95" s="166"/>
      <c r="AP95" s="91"/>
      <c r="AQ95" s="242" t="s">
        <v>175</v>
      </c>
      <c r="AR95" s="209" t="s">
        <v>176</v>
      </c>
      <c r="AS95" s="239"/>
      <c r="AT95" s="243"/>
    </row>
    <row r="96" spans="1:46" ht="32.25" customHeight="1">
      <c r="B96" s="217" t="s">
        <v>191</v>
      </c>
      <c r="C96" s="28" t="s">
        <v>257</v>
      </c>
      <c r="D96" s="28" t="s">
        <v>79</v>
      </c>
      <c r="E96" s="28" t="s">
        <v>257</v>
      </c>
      <c r="F96" s="28" t="s">
        <v>79</v>
      </c>
      <c r="G96" s="28" t="s">
        <v>257</v>
      </c>
      <c r="H96" s="28" t="s">
        <v>79</v>
      </c>
      <c r="I96" s="28" t="s">
        <v>257</v>
      </c>
      <c r="J96" s="28" t="s">
        <v>79</v>
      </c>
      <c r="K96" s="28" t="s">
        <v>257</v>
      </c>
      <c r="L96" s="28" t="s">
        <v>79</v>
      </c>
      <c r="M96" s="28" t="s">
        <v>257</v>
      </c>
      <c r="N96" s="28" t="s">
        <v>79</v>
      </c>
      <c r="O96" s="217" t="s">
        <v>191</v>
      </c>
      <c r="P96" s="28" t="s">
        <v>257</v>
      </c>
      <c r="Q96" s="28" t="s">
        <v>79</v>
      </c>
      <c r="R96" s="28" t="s">
        <v>257</v>
      </c>
      <c r="S96" s="28" t="s">
        <v>79</v>
      </c>
      <c r="T96" s="28" t="s">
        <v>257</v>
      </c>
      <c r="U96" s="28" t="s">
        <v>79</v>
      </c>
      <c r="V96" s="28" t="s">
        <v>257</v>
      </c>
      <c r="W96" s="28" t="s">
        <v>79</v>
      </c>
      <c r="X96" s="28" t="s">
        <v>257</v>
      </c>
      <c r="Y96" s="28" t="s">
        <v>79</v>
      </c>
      <c r="Z96" s="28" t="s">
        <v>257</v>
      </c>
      <c r="AA96" s="28" t="s">
        <v>79</v>
      </c>
      <c r="AB96" s="287" t="s">
        <v>191</v>
      </c>
      <c r="AC96" s="167" t="s">
        <v>177</v>
      </c>
      <c r="AD96" s="167" t="s">
        <v>178</v>
      </c>
      <c r="AE96" s="167" t="s">
        <v>179</v>
      </c>
      <c r="AF96" s="167" t="s">
        <v>180</v>
      </c>
      <c r="AG96" s="167" t="s">
        <v>181</v>
      </c>
      <c r="AH96" s="216" t="s">
        <v>73</v>
      </c>
      <c r="AI96" s="216" t="s">
        <v>182</v>
      </c>
      <c r="AJ96" s="244" t="s">
        <v>183</v>
      </c>
      <c r="AK96" s="244" t="s">
        <v>184</v>
      </c>
      <c r="AL96" s="245" t="s">
        <v>258</v>
      </c>
      <c r="AM96" s="172" t="s">
        <v>185</v>
      </c>
      <c r="AN96" s="172" t="s">
        <v>90</v>
      </c>
      <c r="AO96" s="172" t="s">
        <v>186</v>
      </c>
      <c r="AP96" s="246" t="s">
        <v>187</v>
      </c>
      <c r="AQ96" s="247" t="s">
        <v>58</v>
      </c>
      <c r="AR96" s="248" t="s">
        <v>65</v>
      </c>
      <c r="AS96" s="210" t="s">
        <v>63</v>
      </c>
      <c r="AT96" s="248" t="s">
        <v>66</v>
      </c>
    </row>
    <row r="97" spans="1:46" ht="9.75" customHeight="1">
      <c r="B97" s="221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221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71"/>
      <c r="AC97" s="160"/>
      <c r="AD97" s="160"/>
      <c r="AE97" s="160"/>
      <c r="AF97" s="160"/>
      <c r="AG97" s="90"/>
      <c r="AH97" s="84"/>
      <c r="AI97" s="170"/>
      <c r="AJ97" s="170"/>
      <c r="AK97" s="84"/>
      <c r="AL97" s="84"/>
      <c r="AM97" s="84"/>
      <c r="AN97" s="84"/>
      <c r="AO97" s="160"/>
      <c r="AP97" s="84"/>
      <c r="AQ97" s="251"/>
      <c r="AR97" s="208"/>
      <c r="AS97" s="208"/>
      <c r="AT97" s="208"/>
    </row>
    <row r="98" spans="1:46" ht="13">
      <c r="B98" s="70" t="s">
        <v>81</v>
      </c>
      <c r="C98" s="121">
        <f>SUM(C100:C120)</f>
        <v>140884</v>
      </c>
      <c r="D98" s="121">
        <f t="shared" ref="D98:N98" si="21">SUM(D100:D120)</f>
        <v>68996</v>
      </c>
      <c r="E98" s="121">
        <f t="shared" si="21"/>
        <v>132634</v>
      </c>
      <c r="F98" s="121">
        <f t="shared" si="21"/>
        <v>64979</v>
      </c>
      <c r="G98" s="121">
        <f t="shared" si="21"/>
        <v>91755</v>
      </c>
      <c r="H98" s="121">
        <f t="shared" si="21"/>
        <v>44748</v>
      </c>
      <c r="I98" s="121">
        <f t="shared" si="21"/>
        <v>49405</v>
      </c>
      <c r="J98" s="121">
        <f t="shared" si="21"/>
        <v>24296</v>
      </c>
      <c r="K98" s="121">
        <f t="shared" si="21"/>
        <v>44142</v>
      </c>
      <c r="L98" s="121">
        <f t="shared" si="21"/>
        <v>21245</v>
      </c>
      <c r="M98" s="121">
        <f t="shared" si="21"/>
        <v>458820</v>
      </c>
      <c r="N98" s="121">
        <f t="shared" si="21"/>
        <v>224264</v>
      </c>
      <c r="O98" s="70" t="s">
        <v>81</v>
      </c>
      <c r="P98" s="121">
        <f>SUM(P100:P120)</f>
        <v>18377</v>
      </c>
      <c r="Q98" s="121">
        <f t="shared" ref="Q98:AA98" si="22">SUM(Q100:Q120)</f>
        <v>8756</v>
      </c>
      <c r="R98" s="121">
        <f t="shared" si="22"/>
        <v>36955</v>
      </c>
      <c r="S98" s="121">
        <f t="shared" si="22"/>
        <v>17811</v>
      </c>
      <c r="T98" s="121">
        <f t="shared" si="22"/>
        <v>24281</v>
      </c>
      <c r="U98" s="121">
        <f t="shared" si="22"/>
        <v>11619</v>
      </c>
      <c r="V98" s="121">
        <f t="shared" si="22"/>
        <v>4145</v>
      </c>
      <c r="W98" s="121">
        <f t="shared" si="22"/>
        <v>2008</v>
      </c>
      <c r="X98" s="121">
        <f t="shared" si="22"/>
        <v>12152</v>
      </c>
      <c r="Y98" s="121">
        <f t="shared" si="22"/>
        <v>5946</v>
      </c>
      <c r="Z98" s="121">
        <f t="shared" si="22"/>
        <v>95910</v>
      </c>
      <c r="AA98" s="121">
        <f t="shared" si="22"/>
        <v>46140</v>
      </c>
      <c r="AB98" s="70" t="s">
        <v>81</v>
      </c>
      <c r="AC98" s="121">
        <f t="shared" ref="AC98:AH98" si="23">SUM(AC102:AC120)</f>
        <v>2902</v>
      </c>
      <c r="AD98" s="121">
        <f t="shared" si="23"/>
        <v>2938</v>
      </c>
      <c r="AE98" s="121">
        <f t="shared" si="23"/>
        <v>2664</v>
      </c>
      <c r="AF98" s="121">
        <f t="shared" si="23"/>
        <v>2151</v>
      </c>
      <c r="AG98" s="121">
        <f t="shared" si="23"/>
        <v>1820</v>
      </c>
      <c r="AH98" s="121">
        <f t="shared" si="23"/>
        <v>12475</v>
      </c>
      <c r="AI98" s="121">
        <f t="shared" ref="AI98:AT98" si="24">SUM(AI100:AI120)</f>
        <v>6991</v>
      </c>
      <c r="AJ98" s="121">
        <f t="shared" si="24"/>
        <v>815</v>
      </c>
      <c r="AK98" s="121">
        <f t="shared" si="24"/>
        <v>7806</v>
      </c>
      <c r="AL98" s="121">
        <f t="shared" si="24"/>
        <v>3202</v>
      </c>
      <c r="AM98" s="121">
        <f t="shared" si="24"/>
        <v>3976</v>
      </c>
      <c r="AN98" s="121">
        <f t="shared" si="24"/>
        <v>188</v>
      </c>
      <c r="AO98" s="121">
        <f t="shared" si="24"/>
        <v>7370</v>
      </c>
      <c r="AP98" s="121">
        <f t="shared" si="24"/>
        <v>8852</v>
      </c>
      <c r="AQ98" s="121">
        <f t="shared" si="24"/>
        <v>287</v>
      </c>
      <c r="AR98" s="121">
        <f t="shared" si="24"/>
        <v>2919</v>
      </c>
      <c r="AS98" s="121">
        <f t="shared" si="24"/>
        <v>2722</v>
      </c>
      <c r="AT98" s="121">
        <f t="shared" si="24"/>
        <v>197</v>
      </c>
    </row>
    <row r="99" spans="1:46" ht="6.75" customHeight="1">
      <c r="B99" s="14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4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70"/>
      <c r="AC99" s="71"/>
      <c r="AD99" s="71"/>
      <c r="AE99" s="71"/>
      <c r="AF99" s="71"/>
      <c r="AG99" s="70"/>
      <c r="AH99" s="71"/>
      <c r="AI99" s="71"/>
      <c r="AJ99" s="71"/>
      <c r="AK99" s="71"/>
      <c r="AL99" s="71"/>
      <c r="AM99" s="71"/>
      <c r="AN99" s="71"/>
      <c r="AO99" s="71"/>
      <c r="AP99" s="71"/>
      <c r="AQ99" s="101"/>
      <c r="AR99" s="96"/>
      <c r="AS99" s="96"/>
      <c r="AT99" s="96"/>
    </row>
    <row r="100" spans="1:46" ht="15" customHeight="1">
      <c r="A100" s="14" t="s">
        <v>307</v>
      </c>
      <c r="B100" t="s">
        <v>308</v>
      </c>
      <c r="C100" s="122">
        <f>+'Niv1Pub  '!C100+'Niv1Privé '!C101</f>
        <v>698</v>
      </c>
      <c r="D100" s="122">
        <f>+'Niv1Pub  '!D100+'Niv1Privé '!D101</f>
        <v>346</v>
      </c>
      <c r="E100" s="122">
        <f>+'Niv1Pub  '!E100+'Niv1Privé '!E101</f>
        <v>977</v>
      </c>
      <c r="F100" s="122">
        <f>+'Niv1Pub  '!F100+'Niv1Privé '!F101</f>
        <v>492</v>
      </c>
      <c r="G100" s="122">
        <f>+'Niv1Pub  '!G100+'Niv1Privé '!G101</f>
        <v>579</v>
      </c>
      <c r="H100" s="122">
        <f>+'Niv1Pub  '!H100+'Niv1Privé '!H101</f>
        <v>275</v>
      </c>
      <c r="I100" s="122">
        <f>+'Niv1Pub  '!I100+'Niv1Privé '!I101</f>
        <v>199</v>
      </c>
      <c r="J100" s="122">
        <f>+'Niv1Pub  '!J100+'Niv1Privé '!J101</f>
        <v>104</v>
      </c>
      <c r="K100" s="122">
        <f>+'Niv1Pub  '!K100+'Niv1Privé '!K101</f>
        <v>168</v>
      </c>
      <c r="L100" s="122">
        <f>+'Niv1Pub  '!L100+'Niv1Privé '!L101</f>
        <v>75</v>
      </c>
      <c r="M100" s="121">
        <f t="shared" ref="M100:N102" si="25">++C100+E100+G100+I100+K100</f>
        <v>2621</v>
      </c>
      <c r="N100" s="121">
        <f t="shared" si="25"/>
        <v>1292</v>
      </c>
      <c r="O100" t="s">
        <v>308</v>
      </c>
      <c r="P100" s="122">
        <f>+'Niv1Pub  '!Q100+'Niv1Privé '!Q101</f>
        <v>121</v>
      </c>
      <c r="Q100" s="122">
        <f>+'Niv1Pub  '!R100+'Niv1Privé '!R101</f>
        <v>55</v>
      </c>
      <c r="R100" s="122">
        <f>+'Niv1Pub  '!S100+'Niv1Privé '!S101</f>
        <v>407</v>
      </c>
      <c r="S100" s="122">
        <f>+'Niv1Pub  '!T100+'Niv1Privé '!T101</f>
        <v>211</v>
      </c>
      <c r="T100" s="122">
        <f>+'Niv1Pub  '!U100+'Niv1Privé '!U101</f>
        <v>134</v>
      </c>
      <c r="U100" s="122">
        <f>+'Niv1Pub  '!V100+'Niv1Privé '!V101</f>
        <v>58</v>
      </c>
      <c r="V100" s="122">
        <f>+'Niv1Pub  '!W100+'Niv1Privé '!W101</f>
        <v>0</v>
      </c>
      <c r="W100" s="122">
        <f>+'Niv1Pub  '!X100+'Niv1Privé '!X101</f>
        <v>0</v>
      </c>
      <c r="X100" s="122">
        <f>+'Niv1Pub  '!Y100+'Niv1Privé '!Y101</f>
        <v>71</v>
      </c>
      <c r="Y100" s="122">
        <f>+'Niv1Pub  '!Z100+'Niv1Privé '!Z101</f>
        <v>29</v>
      </c>
      <c r="Z100" s="121">
        <f>P100+R100+T100+V100+X100</f>
        <v>733</v>
      </c>
      <c r="AA100" s="121">
        <f>Q100+S100+U100+W100+Y100</f>
        <v>353</v>
      </c>
      <c r="AB100" t="s">
        <v>308</v>
      </c>
      <c r="AC100" s="71">
        <f>+'Niv1Pub  '!AE100+'Niv1Privé '!AE101</f>
        <v>17</v>
      </c>
      <c r="AD100" s="71">
        <f>+'Niv1Pub  '!AF100+'Niv1Privé '!AF101</f>
        <v>21</v>
      </c>
      <c r="AE100" s="71">
        <f>+'Niv1Pub  '!AG100+'Niv1Privé '!AG101</f>
        <v>17</v>
      </c>
      <c r="AF100" s="71">
        <f>+'Niv1Pub  '!AH100+'Niv1Privé '!AH101</f>
        <v>12</v>
      </c>
      <c r="AG100" s="71">
        <f>+'Niv1Pub  '!AI100+'Niv1Privé '!AI101</f>
        <v>10</v>
      </c>
      <c r="AH100" s="71">
        <f>+'Niv1Pub  '!AJ100+'Niv1Privé '!AJ101</f>
        <v>77</v>
      </c>
      <c r="AI100" s="71">
        <f>+'Niv1Pub  '!AK100+'Niv1Privé '!AK101</f>
        <v>37</v>
      </c>
      <c r="AJ100" s="71">
        <f>+'Niv1Pub  '!AL100+'Niv1Privé '!AL101</f>
        <v>8</v>
      </c>
      <c r="AK100" s="71">
        <f>+'Niv1Pub  '!AM100+'Niv1Privé '!AM101</f>
        <v>45</v>
      </c>
      <c r="AL100" s="71">
        <f>+'Niv1Pub  '!AN100</f>
        <v>26</v>
      </c>
      <c r="AM100" s="71">
        <f>+'Niv1Pub  '!AO100</f>
        <v>21</v>
      </c>
      <c r="AN100" s="71">
        <f>+'Niv1Pub  '!AP100</f>
        <v>0</v>
      </c>
      <c r="AO100" s="71">
        <f>+'Niv1Pub  '!AQ100</f>
        <v>47</v>
      </c>
      <c r="AP100" s="71">
        <f>+'Niv1Pub  '!AQ100+'Niv1Privé '!AN101</f>
        <v>47</v>
      </c>
      <c r="AQ100" s="71">
        <f>+'Niv1Pub  '!AR100+'Niv1Privé '!AO101</f>
        <v>1</v>
      </c>
      <c r="AR100" s="71">
        <f>+'Niv1Pub  '!AS100+'Niv1Privé '!AP101</f>
        <v>22</v>
      </c>
      <c r="AS100" s="71">
        <f>+'Niv1Pub  '!AT100+'Niv1Privé '!AQ101</f>
        <v>16</v>
      </c>
      <c r="AT100" s="71">
        <f>+'Niv1Pub  '!AU100+'Niv1Privé '!AR101</f>
        <v>6</v>
      </c>
    </row>
    <row r="101" spans="1:46" ht="15" customHeight="1">
      <c r="A101" s="14" t="s">
        <v>307</v>
      </c>
      <c r="B101" t="s">
        <v>222</v>
      </c>
      <c r="C101" s="122">
        <f>+'Niv1Pub  '!C101+'Niv1Privé '!C102</f>
        <v>6854</v>
      </c>
      <c r="D101" s="122">
        <f>+'Niv1Pub  '!D101+'Niv1Privé '!D102</f>
        <v>3278</v>
      </c>
      <c r="E101" s="122">
        <f>+'Niv1Pub  '!E101+'Niv1Privé '!E102</f>
        <v>7363</v>
      </c>
      <c r="F101" s="122">
        <f>+'Niv1Pub  '!F101+'Niv1Privé '!F102</f>
        <v>3611</v>
      </c>
      <c r="G101" s="122">
        <f>+'Niv1Pub  '!G101+'Niv1Privé '!G102</f>
        <v>5203</v>
      </c>
      <c r="H101" s="122">
        <f>+'Niv1Pub  '!H101+'Niv1Privé '!H102</f>
        <v>2570</v>
      </c>
      <c r="I101" s="122">
        <f>+'Niv1Pub  '!I101+'Niv1Privé '!I102</f>
        <v>1897</v>
      </c>
      <c r="J101" s="122">
        <f>+'Niv1Pub  '!J101+'Niv1Privé '!J102</f>
        <v>997</v>
      </c>
      <c r="K101" s="122">
        <f>+'Niv1Pub  '!K101+'Niv1Privé '!K102</f>
        <v>1917</v>
      </c>
      <c r="L101" s="122">
        <f>+'Niv1Pub  '!L101+'Niv1Privé '!L102</f>
        <v>1022</v>
      </c>
      <c r="M101" s="121">
        <f t="shared" si="25"/>
        <v>23234</v>
      </c>
      <c r="N101" s="121">
        <f t="shared" si="25"/>
        <v>11478</v>
      </c>
      <c r="O101" t="s">
        <v>222</v>
      </c>
      <c r="P101" s="122">
        <f>+'Niv1Pub  '!Q101+'Niv1Privé '!Q102</f>
        <v>1335</v>
      </c>
      <c r="Q101" s="122">
        <f>+'Niv1Pub  '!R101+'Niv1Privé '!R102</f>
        <v>618</v>
      </c>
      <c r="R101" s="122">
        <f>+'Niv1Pub  '!S101+'Niv1Privé '!S102</f>
        <v>2983</v>
      </c>
      <c r="S101" s="122">
        <f>+'Niv1Pub  '!T101+'Niv1Privé '!T102</f>
        <v>1410</v>
      </c>
      <c r="T101" s="122">
        <f>+'Niv1Pub  '!U101+'Niv1Privé '!U102</f>
        <v>1394</v>
      </c>
      <c r="U101" s="122">
        <f>+'Niv1Pub  '!V101+'Niv1Privé '!V102</f>
        <v>693</v>
      </c>
      <c r="V101" s="122">
        <f>+'Niv1Pub  '!W101+'Niv1Privé '!W102</f>
        <v>135</v>
      </c>
      <c r="W101" s="122">
        <f>+'Niv1Pub  '!X101+'Niv1Privé '!X102</f>
        <v>66</v>
      </c>
      <c r="X101" s="122">
        <f>+'Niv1Pub  '!Y101+'Niv1Privé '!Y102</f>
        <v>580</v>
      </c>
      <c r="Y101" s="122">
        <f>+'Niv1Pub  '!Z101+'Niv1Privé '!Z102</f>
        <v>311</v>
      </c>
      <c r="Z101" s="121">
        <f>P101+R101+T101+V101+X101</f>
        <v>6427</v>
      </c>
      <c r="AA101" s="121">
        <f>Q101+S101+U101+W101+Y101</f>
        <v>3098</v>
      </c>
      <c r="AB101" t="s">
        <v>222</v>
      </c>
      <c r="AC101" s="71">
        <f>+'Niv1Pub  '!AE101+'Niv1Privé '!AE102</f>
        <v>178</v>
      </c>
      <c r="AD101" s="71">
        <f>+'Niv1Pub  '!AF101+'Niv1Privé '!AF102</f>
        <v>183</v>
      </c>
      <c r="AE101" s="71">
        <f>+'Niv1Pub  '!AG101+'Niv1Privé '!AG102</f>
        <v>169</v>
      </c>
      <c r="AF101" s="71">
        <f>+'Niv1Pub  '!AH101+'Niv1Privé '!AH102</f>
        <v>91</v>
      </c>
      <c r="AG101" s="71">
        <f>+'Niv1Pub  '!AI101+'Niv1Privé '!AI102</f>
        <v>73</v>
      </c>
      <c r="AH101" s="71">
        <f>+'Niv1Pub  '!AJ101+'Niv1Privé '!AJ102</f>
        <v>694</v>
      </c>
      <c r="AI101" s="71">
        <f>+'Niv1Pub  '!AK101+'Niv1Privé '!AK102</f>
        <v>365</v>
      </c>
      <c r="AJ101" s="71">
        <f>+'Niv1Pub  '!AL101+'Niv1Privé '!AL102</f>
        <v>41</v>
      </c>
      <c r="AK101" s="71">
        <f>+'Niv1Pub  '!AM101+'Niv1Privé '!AM102</f>
        <v>406</v>
      </c>
      <c r="AL101" s="71">
        <f>+'Niv1Pub  '!AN101</f>
        <v>154</v>
      </c>
      <c r="AM101" s="71">
        <f>+'Niv1Pub  '!AO101</f>
        <v>236</v>
      </c>
      <c r="AN101" s="71">
        <f>+'Niv1Pub  '!AP101</f>
        <v>30</v>
      </c>
      <c r="AO101" s="71">
        <f>+'Niv1Pub  '!AQ101</f>
        <v>420</v>
      </c>
      <c r="AP101" s="71">
        <f>+'Niv1Pub  '!AQ101+'Niv1Privé '!AN102</f>
        <v>484</v>
      </c>
      <c r="AQ101" s="71">
        <f>+'Niv1Pub  '!AR101+'Niv1Privé '!AO102</f>
        <v>15</v>
      </c>
      <c r="AR101" s="71">
        <f>+'Niv1Pub  '!AS101+'Niv1Privé '!AP102</f>
        <v>186</v>
      </c>
      <c r="AS101" s="71">
        <f>+'Niv1Pub  '!AT101+'Niv1Privé '!AQ102</f>
        <v>163</v>
      </c>
      <c r="AT101" s="71">
        <f>+'Niv1Pub  '!AU101+'Niv1Privé '!AR102</f>
        <v>23</v>
      </c>
    </row>
    <row r="102" spans="1:46" ht="15" customHeight="1">
      <c r="A102" s="14" t="s">
        <v>307</v>
      </c>
      <c r="B102" t="s">
        <v>228</v>
      </c>
      <c r="C102" s="122">
        <f>+'Niv1Pub  '!C102+'Niv1Privé '!C103</f>
        <v>7357</v>
      </c>
      <c r="D102" s="122">
        <f>+'Niv1Pub  '!D102+'Niv1Privé '!D103</f>
        <v>3566</v>
      </c>
      <c r="E102" s="122">
        <f>+'Niv1Pub  '!E102+'Niv1Privé '!E103</f>
        <v>6281</v>
      </c>
      <c r="F102" s="122">
        <f>+'Niv1Pub  '!F102+'Niv1Privé '!F103</f>
        <v>3123</v>
      </c>
      <c r="G102" s="122">
        <f>+'Niv1Pub  '!G102+'Niv1Privé '!G103</f>
        <v>4705</v>
      </c>
      <c r="H102" s="122">
        <f>+'Niv1Pub  '!H102+'Niv1Privé '!H103</f>
        <v>2302</v>
      </c>
      <c r="I102" s="122">
        <f>+'Niv1Pub  '!I102+'Niv1Privé '!I103</f>
        <v>2132</v>
      </c>
      <c r="J102" s="122">
        <f>+'Niv1Pub  '!J102+'Niv1Privé '!J103</f>
        <v>1065</v>
      </c>
      <c r="K102" s="122">
        <f>+'Niv1Pub  '!K102+'Niv1Privé '!K103</f>
        <v>1694</v>
      </c>
      <c r="L102" s="122">
        <f>+'Niv1Pub  '!L102+'Niv1Privé '!L103</f>
        <v>846</v>
      </c>
      <c r="M102" s="121">
        <f t="shared" si="25"/>
        <v>22169</v>
      </c>
      <c r="N102" s="121">
        <f t="shared" si="25"/>
        <v>10902</v>
      </c>
      <c r="O102" t="s">
        <v>228</v>
      </c>
      <c r="P102" s="122">
        <f>+'Niv1Pub  '!Q102+'Niv1Privé '!Q103</f>
        <v>82</v>
      </c>
      <c r="Q102" s="122">
        <f>+'Niv1Pub  '!R102+'Niv1Privé '!R103</f>
        <v>39</v>
      </c>
      <c r="R102" s="122">
        <f>+'Niv1Pub  '!S102+'Niv1Privé '!S103</f>
        <v>1820</v>
      </c>
      <c r="S102" s="122">
        <f>+'Niv1Pub  '!T102+'Niv1Privé '!T103</f>
        <v>901</v>
      </c>
      <c r="T102" s="122">
        <f>+'Niv1Pub  '!U102+'Niv1Privé '!U103</f>
        <v>1061</v>
      </c>
      <c r="U102" s="122">
        <f>+'Niv1Pub  '!V102+'Niv1Privé '!V103</f>
        <v>516</v>
      </c>
      <c r="V102" s="122">
        <f>+'Niv1Pub  '!W102+'Niv1Privé '!W103</f>
        <v>164</v>
      </c>
      <c r="W102" s="122">
        <f>+'Niv1Pub  '!X102+'Niv1Privé '!X103</f>
        <v>80</v>
      </c>
      <c r="X102" s="122">
        <f>+'Niv1Pub  '!Y102+'Niv1Privé '!Y103</f>
        <v>443</v>
      </c>
      <c r="Y102" s="122">
        <f>+'Niv1Pub  '!Z102+'Niv1Privé '!Z103</f>
        <v>205</v>
      </c>
      <c r="Z102" s="121">
        <f t="shared" ref="Z102:AA119" si="26">P102+R102+T102+V102+X102</f>
        <v>3570</v>
      </c>
      <c r="AA102" s="121">
        <f t="shared" si="26"/>
        <v>1741</v>
      </c>
      <c r="AB102" t="s">
        <v>228</v>
      </c>
      <c r="AC102" s="71">
        <f>+'Niv1Pub  '!AE102+'Niv1Privé '!AE103</f>
        <v>190</v>
      </c>
      <c r="AD102" s="71">
        <f>+'Niv1Pub  '!AF102+'Niv1Privé '!AF103</f>
        <v>179</v>
      </c>
      <c r="AE102" s="71">
        <f>+'Niv1Pub  '!AG102+'Niv1Privé '!AG103</f>
        <v>161</v>
      </c>
      <c r="AF102" s="71">
        <f>+'Niv1Pub  '!AH102+'Niv1Privé '!AH103</f>
        <v>125</v>
      </c>
      <c r="AG102" s="71">
        <f>+'Niv1Pub  '!AI102+'Niv1Privé '!AI103</f>
        <v>92</v>
      </c>
      <c r="AH102" s="71">
        <f>+'Niv1Pub  '!AJ102+'Niv1Privé '!AJ103</f>
        <v>747</v>
      </c>
      <c r="AI102" s="71">
        <f>+'Niv1Pub  '!AK102+'Niv1Privé '!AK103</f>
        <v>389</v>
      </c>
      <c r="AJ102" s="71">
        <f>+'Niv1Pub  '!AL102+'Niv1Privé '!AL103</f>
        <v>56</v>
      </c>
      <c r="AK102" s="71">
        <f>+'Niv1Pub  '!AM102+'Niv1Privé '!AM103</f>
        <v>445</v>
      </c>
      <c r="AL102" s="71">
        <f>+'Niv1Pub  '!AN102</f>
        <v>159</v>
      </c>
      <c r="AM102" s="71">
        <f>+'Niv1Pub  '!AO102</f>
        <v>289</v>
      </c>
      <c r="AN102" s="71">
        <f>+'Niv1Pub  '!AP102</f>
        <v>0</v>
      </c>
      <c r="AO102" s="71">
        <f>+'Niv1Pub  '!AQ102</f>
        <v>448</v>
      </c>
      <c r="AP102" s="71">
        <f>+'Niv1Pub  '!AQ102+'Niv1Privé '!AN103</f>
        <v>483</v>
      </c>
      <c r="AQ102" s="71">
        <f>+'Niv1Pub  '!AR102+'Niv1Privé '!AO103</f>
        <v>7</v>
      </c>
      <c r="AR102" s="71">
        <f>+'Niv1Pub  '!AS102+'Niv1Privé '!AP103</f>
        <v>183</v>
      </c>
      <c r="AS102" s="71">
        <f>+'Niv1Pub  '!AT102+'Niv1Privé '!AQ103</f>
        <v>171</v>
      </c>
      <c r="AT102" s="71">
        <f>+'Niv1Pub  '!AU102+'Niv1Privé '!AR103</f>
        <v>12</v>
      </c>
    </row>
    <row r="103" spans="1:46" ht="15" customHeight="1">
      <c r="A103" s="14" t="s">
        <v>341</v>
      </c>
      <c r="B103" t="s">
        <v>342</v>
      </c>
      <c r="C103" s="122">
        <f>+'Niv1Pub  '!C103+'Niv1Privé '!C104</f>
        <v>8064</v>
      </c>
      <c r="D103" s="122">
        <f>+'Niv1Pub  '!D103+'Niv1Privé '!D104</f>
        <v>3973</v>
      </c>
      <c r="E103" s="122">
        <f>+'Niv1Pub  '!E103+'Niv1Privé '!E104</f>
        <v>7218</v>
      </c>
      <c r="F103" s="122">
        <f>+'Niv1Pub  '!F103+'Niv1Privé '!F104</f>
        <v>3611</v>
      </c>
      <c r="G103" s="122">
        <f>+'Niv1Pub  '!G103+'Niv1Privé '!G104</f>
        <v>4522</v>
      </c>
      <c r="H103" s="122">
        <f>+'Niv1Pub  '!H103+'Niv1Privé '!H104</f>
        <v>2242</v>
      </c>
      <c r="I103" s="122">
        <f>+'Niv1Pub  '!I103+'Niv1Privé '!I104</f>
        <v>2186</v>
      </c>
      <c r="J103" s="122">
        <f>+'Niv1Pub  '!J103+'Niv1Privé '!J104</f>
        <v>1145</v>
      </c>
      <c r="K103" s="122">
        <f>+'Niv1Pub  '!K103+'Niv1Privé '!K104</f>
        <v>2044</v>
      </c>
      <c r="L103" s="122">
        <f>+'Niv1Pub  '!L103+'Niv1Privé '!L104</f>
        <v>1007</v>
      </c>
      <c r="M103" s="121">
        <f t="shared" ref="M103:N116" si="27">++C103+E103+G103+I103+K103</f>
        <v>24034</v>
      </c>
      <c r="N103" s="121">
        <f t="shared" si="27"/>
        <v>11978</v>
      </c>
      <c r="O103" t="s">
        <v>342</v>
      </c>
      <c r="P103" s="122">
        <f>+'Niv1Pub  '!Q103+'Niv1Privé '!Q104</f>
        <v>166</v>
      </c>
      <c r="Q103" s="122">
        <f>+'Niv1Pub  '!R103+'Niv1Privé '!R104</f>
        <v>66</v>
      </c>
      <c r="R103" s="122">
        <f>+'Niv1Pub  '!S103+'Niv1Privé '!S104</f>
        <v>2115</v>
      </c>
      <c r="S103" s="122">
        <f>+'Niv1Pub  '!T103+'Niv1Privé '!T104</f>
        <v>1100</v>
      </c>
      <c r="T103" s="122">
        <f>+'Niv1Pub  '!U103+'Niv1Privé '!U104</f>
        <v>1047</v>
      </c>
      <c r="U103" s="122">
        <f>+'Niv1Pub  '!V103+'Niv1Privé '!V104</f>
        <v>511</v>
      </c>
      <c r="V103" s="122">
        <f>+'Niv1Pub  '!W103+'Niv1Privé '!W104</f>
        <v>79</v>
      </c>
      <c r="W103" s="122">
        <f>+'Niv1Pub  '!X103+'Niv1Privé '!X104</f>
        <v>45</v>
      </c>
      <c r="X103" s="122">
        <f>+'Niv1Pub  '!Y103+'Niv1Privé '!Y104</f>
        <v>590</v>
      </c>
      <c r="Y103" s="122">
        <f>+'Niv1Pub  '!Z103+'Niv1Privé '!Z104</f>
        <v>314</v>
      </c>
      <c r="Z103" s="121">
        <f t="shared" si="26"/>
        <v>3997</v>
      </c>
      <c r="AA103" s="121">
        <f t="shared" si="26"/>
        <v>2036</v>
      </c>
      <c r="AB103" t="s">
        <v>342</v>
      </c>
      <c r="AC103" s="71">
        <f>+'Niv1Pub  '!AE103+'Niv1Privé '!AE104</f>
        <v>150</v>
      </c>
      <c r="AD103" s="71">
        <f>+'Niv1Pub  '!AF103+'Niv1Privé '!AF104</f>
        <v>145</v>
      </c>
      <c r="AE103" s="71">
        <f>+'Niv1Pub  '!AG103+'Niv1Privé '!AG104</f>
        <v>119</v>
      </c>
      <c r="AF103" s="71">
        <f>+'Niv1Pub  '!AH103+'Niv1Privé '!AH104</f>
        <v>90</v>
      </c>
      <c r="AG103" s="71">
        <f>+'Niv1Pub  '!AI103+'Niv1Privé '!AI104</f>
        <v>77</v>
      </c>
      <c r="AH103" s="71">
        <f>+'Niv1Pub  '!AJ103+'Niv1Privé '!AJ104</f>
        <v>581</v>
      </c>
      <c r="AI103" s="71">
        <f>+'Niv1Pub  '!AK103+'Niv1Privé '!AK104</f>
        <v>322</v>
      </c>
      <c r="AJ103" s="71">
        <f>+'Niv1Pub  '!AL103+'Niv1Privé '!AL104</f>
        <v>52</v>
      </c>
      <c r="AK103" s="71">
        <f>+'Niv1Pub  '!AM103+'Niv1Privé '!AM104</f>
        <v>374</v>
      </c>
      <c r="AL103" s="71">
        <f>+'Niv1Pub  '!AN103</f>
        <v>196</v>
      </c>
      <c r="AM103" s="71">
        <f>+'Niv1Pub  '!AO103</f>
        <v>189</v>
      </c>
      <c r="AN103" s="71">
        <f>+'Niv1Pub  '!AP103</f>
        <v>1</v>
      </c>
      <c r="AO103" s="71">
        <f>+'Niv1Pub  '!AQ103</f>
        <v>387</v>
      </c>
      <c r="AP103" s="71">
        <f>+'Niv1Pub  '!AQ103+'Niv1Privé '!AN104</f>
        <v>464</v>
      </c>
      <c r="AQ103" s="71">
        <f>+'Niv1Pub  '!AR103+'Niv1Privé '!AO104</f>
        <v>10</v>
      </c>
      <c r="AR103" s="71">
        <f>+'Niv1Pub  '!AS103+'Niv1Privé '!AP104</f>
        <v>138</v>
      </c>
      <c r="AS103" s="71">
        <f>+'Niv1Pub  '!AT103+'Niv1Privé '!AQ104</f>
        <v>123</v>
      </c>
      <c r="AT103" s="71">
        <f>+'Niv1Pub  '!AU103+'Niv1Privé '!AR104</f>
        <v>15</v>
      </c>
    </row>
    <row r="104" spans="1:46" ht="15" customHeight="1">
      <c r="A104" s="14" t="s">
        <v>341</v>
      </c>
      <c r="B104" t="s">
        <v>223</v>
      </c>
      <c r="C104" s="122">
        <f>+'Niv1Pub  '!C104+'Niv1Privé '!C105</f>
        <v>6468</v>
      </c>
      <c r="D104" s="122">
        <f>+'Niv1Pub  '!D104+'Niv1Privé '!D105</f>
        <v>3218</v>
      </c>
      <c r="E104" s="122">
        <f>+'Niv1Pub  '!E104+'Niv1Privé '!E105</f>
        <v>5785</v>
      </c>
      <c r="F104" s="122">
        <f>+'Niv1Pub  '!F104+'Niv1Privé '!F105</f>
        <v>2804</v>
      </c>
      <c r="G104" s="122">
        <f>+'Niv1Pub  '!G104+'Niv1Privé '!G105</f>
        <v>6326</v>
      </c>
      <c r="H104" s="122">
        <f>+'Niv1Pub  '!H104+'Niv1Privé '!H105</f>
        <v>3058</v>
      </c>
      <c r="I104" s="122">
        <f>+'Niv1Pub  '!I104+'Niv1Privé '!I105</f>
        <v>5168</v>
      </c>
      <c r="J104" s="122">
        <f>+'Niv1Pub  '!J104+'Niv1Privé '!J105</f>
        <v>2562</v>
      </c>
      <c r="K104" s="122">
        <f>+'Niv1Pub  '!K104+'Niv1Privé '!K105</f>
        <v>4792</v>
      </c>
      <c r="L104" s="122">
        <f>+'Niv1Pub  '!L104+'Niv1Privé '!L105</f>
        <v>2421</v>
      </c>
      <c r="M104" s="121">
        <f t="shared" si="27"/>
        <v>28539</v>
      </c>
      <c r="N104" s="121">
        <f t="shared" si="27"/>
        <v>14063</v>
      </c>
      <c r="O104" t="s">
        <v>223</v>
      </c>
      <c r="P104" s="122">
        <f>+'Niv1Pub  '!Q104+'Niv1Privé '!Q105</f>
        <v>541</v>
      </c>
      <c r="Q104" s="122">
        <f>+'Niv1Pub  '!R104+'Niv1Privé '!R105</f>
        <v>229</v>
      </c>
      <c r="R104" s="122">
        <f>+'Niv1Pub  '!S104+'Niv1Privé '!S105</f>
        <v>731</v>
      </c>
      <c r="S104" s="122">
        <f>+'Niv1Pub  '!T104+'Niv1Privé '!T105</f>
        <v>316</v>
      </c>
      <c r="T104" s="122">
        <f>+'Niv1Pub  '!U104+'Niv1Privé '!U105</f>
        <v>1070</v>
      </c>
      <c r="U104" s="122">
        <f>+'Niv1Pub  '!V104+'Niv1Privé '!V105</f>
        <v>510</v>
      </c>
      <c r="V104" s="122">
        <f>+'Niv1Pub  '!W104+'Niv1Privé '!W105</f>
        <v>670</v>
      </c>
      <c r="W104" s="122">
        <f>+'Niv1Pub  '!X104+'Niv1Privé '!X105</f>
        <v>303</v>
      </c>
      <c r="X104" s="122">
        <f>+'Niv1Pub  '!Y104+'Niv1Privé '!Y105</f>
        <v>945</v>
      </c>
      <c r="Y104" s="122">
        <f>+'Niv1Pub  '!Z104+'Niv1Privé '!Z105</f>
        <v>539</v>
      </c>
      <c r="Z104" s="121">
        <f t="shared" si="26"/>
        <v>3957</v>
      </c>
      <c r="AA104" s="121">
        <f t="shared" si="26"/>
        <v>1897</v>
      </c>
      <c r="AB104" t="s">
        <v>223</v>
      </c>
      <c r="AC104" s="71">
        <f>+'Niv1Pub  '!AE104+'Niv1Privé '!AE105</f>
        <v>144</v>
      </c>
      <c r="AD104" s="71">
        <f>+'Niv1Pub  '!AF104+'Niv1Privé '!AF105</f>
        <v>133</v>
      </c>
      <c r="AE104" s="71">
        <f>+'Niv1Pub  '!AG104+'Niv1Privé '!AG105</f>
        <v>149</v>
      </c>
      <c r="AF104" s="71">
        <f>+'Niv1Pub  '!AH104+'Niv1Privé '!AH105</f>
        <v>131</v>
      </c>
      <c r="AG104" s="71">
        <f>+'Niv1Pub  '!AI104+'Niv1Privé '!AI105</f>
        <v>130</v>
      </c>
      <c r="AH104" s="71">
        <f>+'Niv1Pub  '!AJ104+'Niv1Privé '!AJ105</f>
        <v>687</v>
      </c>
      <c r="AI104" s="71">
        <f>+'Niv1Pub  '!AK104+'Niv1Privé '!AK105</f>
        <v>628</v>
      </c>
      <c r="AJ104" s="71">
        <f>+'Niv1Pub  '!AL104+'Niv1Privé '!AL105</f>
        <v>39</v>
      </c>
      <c r="AK104" s="71">
        <f>+'Niv1Pub  '!AM104+'Niv1Privé '!AM105</f>
        <v>667</v>
      </c>
      <c r="AL104" s="71">
        <f>+'Niv1Pub  '!AN104</f>
        <v>206</v>
      </c>
      <c r="AM104" s="71">
        <f>+'Niv1Pub  '!AO104</f>
        <v>16</v>
      </c>
      <c r="AN104" s="71">
        <f>+'Niv1Pub  '!AP104</f>
        <v>2</v>
      </c>
      <c r="AO104" s="71">
        <f>+'Niv1Pub  '!AQ104</f>
        <v>224</v>
      </c>
      <c r="AP104" s="71">
        <f>+'Niv1Pub  '!AQ104+'Niv1Privé '!AN105</f>
        <v>801</v>
      </c>
      <c r="AQ104" s="71">
        <f>+'Niv1Pub  '!AR104+'Niv1Privé '!AO105</f>
        <v>91</v>
      </c>
      <c r="AR104" s="71">
        <f>+'Niv1Pub  '!AS104+'Niv1Privé '!AP105</f>
        <v>96</v>
      </c>
      <c r="AS104" s="71">
        <f>+'Niv1Pub  '!AT104+'Niv1Privé '!AQ105</f>
        <v>94</v>
      </c>
      <c r="AT104" s="71">
        <f>+'Niv1Pub  '!AU104+'Niv1Privé '!AR105</f>
        <v>2</v>
      </c>
    </row>
    <row r="105" spans="1:46" ht="15" customHeight="1">
      <c r="A105" s="14" t="s">
        <v>341</v>
      </c>
      <c r="B105" t="s">
        <v>309</v>
      </c>
      <c r="C105" s="122">
        <f>+'Niv1Pub  '!C105+'Niv1Privé '!C106</f>
        <v>4422</v>
      </c>
      <c r="D105" s="122">
        <f>+'Niv1Pub  '!D105+'Niv1Privé '!D106</f>
        <v>2225</v>
      </c>
      <c r="E105" s="122">
        <f>+'Niv1Pub  '!E105+'Niv1Privé '!E106</f>
        <v>3125</v>
      </c>
      <c r="F105" s="122">
        <f>+'Niv1Pub  '!F105+'Niv1Privé '!F106</f>
        <v>1561</v>
      </c>
      <c r="G105" s="122">
        <f>+'Niv1Pub  '!G105+'Niv1Privé '!G106</f>
        <v>2381</v>
      </c>
      <c r="H105" s="122">
        <f>+'Niv1Pub  '!H105+'Niv1Privé '!H106</f>
        <v>1149</v>
      </c>
      <c r="I105" s="122">
        <f>+'Niv1Pub  '!I105+'Niv1Privé '!I106</f>
        <v>1195</v>
      </c>
      <c r="J105" s="122">
        <f>+'Niv1Pub  '!J105+'Niv1Privé '!J106</f>
        <v>602</v>
      </c>
      <c r="K105" s="122">
        <f>+'Niv1Pub  '!K105+'Niv1Privé '!K106</f>
        <v>944</v>
      </c>
      <c r="L105" s="122">
        <f>+'Niv1Pub  '!L105+'Niv1Privé '!L106</f>
        <v>483</v>
      </c>
      <c r="M105" s="121">
        <f t="shared" si="27"/>
        <v>12067</v>
      </c>
      <c r="N105" s="121">
        <f t="shared" si="27"/>
        <v>6020</v>
      </c>
      <c r="O105" t="s">
        <v>309</v>
      </c>
      <c r="P105" s="122">
        <f>+'Niv1Pub  '!Q105+'Niv1Privé '!Q106</f>
        <v>1115</v>
      </c>
      <c r="Q105" s="122">
        <f>+'Niv1Pub  '!R105+'Niv1Privé '!R106</f>
        <v>525</v>
      </c>
      <c r="R105" s="122">
        <f>+'Niv1Pub  '!S105+'Niv1Privé '!S106</f>
        <v>760</v>
      </c>
      <c r="S105" s="122">
        <f>+'Niv1Pub  '!T105+'Niv1Privé '!T106</f>
        <v>348</v>
      </c>
      <c r="T105" s="122">
        <f>+'Niv1Pub  '!U105+'Niv1Privé '!U106</f>
        <v>541</v>
      </c>
      <c r="U105" s="122">
        <f>+'Niv1Pub  '!V105+'Niv1Privé '!V106</f>
        <v>254</v>
      </c>
      <c r="V105" s="122">
        <f>+'Niv1Pub  '!W105+'Niv1Privé '!W106</f>
        <v>178</v>
      </c>
      <c r="W105" s="122">
        <f>+'Niv1Pub  '!X105+'Niv1Privé '!X106</f>
        <v>92</v>
      </c>
      <c r="X105" s="122">
        <f>+'Niv1Pub  '!Y105+'Niv1Privé '!Y106</f>
        <v>297</v>
      </c>
      <c r="Y105" s="122">
        <f>+'Niv1Pub  '!Z105+'Niv1Privé '!Z106</f>
        <v>165</v>
      </c>
      <c r="Z105" s="121">
        <f t="shared" si="26"/>
        <v>2891</v>
      </c>
      <c r="AA105" s="121">
        <f t="shared" si="26"/>
        <v>1384</v>
      </c>
      <c r="AB105" t="s">
        <v>309</v>
      </c>
      <c r="AC105" s="71">
        <f>+'Niv1Pub  '!AE105+'Niv1Privé '!AE106</f>
        <v>102</v>
      </c>
      <c r="AD105" s="71">
        <f>+'Niv1Pub  '!AF105+'Niv1Privé '!AF106</f>
        <v>98</v>
      </c>
      <c r="AE105" s="71">
        <f>+'Niv1Pub  '!AG105+'Niv1Privé '!AG106</f>
        <v>89</v>
      </c>
      <c r="AF105" s="71">
        <f>+'Niv1Pub  '!AH105+'Niv1Privé '!AH106</f>
        <v>64</v>
      </c>
      <c r="AG105" s="71">
        <f>+'Niv1Pub  '!AI105+'Niv1Privé '!AI106</f>
        <v>55</v>
      </c>
      <c r="AH105" s="71">
        <f>+'Niv1Pub  '!AJ105+'Niv1Privé '!AJ106</f>
        <v>408</v>
      </c>
      <c r="AI105" s="71">
        <f>+'Niv1Pub  '!AK105+'Niv1Privé '!AK106</f>
        <v>189</v>
      </c>
      <c r="AJ105" s="71">
        <f>+'Niv1Pub  '!AL105+'Niv1Privé '!AL106</f>
        <v>35</v>
      </c>
      <c r="AK105" s="71">
        <f>+'Niv1Pub  '!AM105+'Niv1Privé '!AM106</f>
        <v>224</v>
      </c>
      <c r="AL105" s="71">
        <f>+'Niv1Pub  '!AN105</f>
        <v>109</v>
      </c>
      <c r="AM105" s="71">
        <f>+'Niv1Pub  '!AO105</f>
        <v>105</v>
      </c>
      <c r="AN105" s="71">
        <f>+'Niv1Pub  '!AP105</f>
        <v>11</v>
      </c>
      <c r="AO105" s="71">
        <f>+'Niv1Pub  '!AQ105</f>
        <v>225</v>
      </c>
      <c r="AP105" s="71">
        <f>+'Niv1Pub  '!AQ105+'Niv1Privé '!AN106</f>
        <v>270</v>
      </c>
      <c r="AQ105" s="71">
        <f>+'Niv1Pub  '!AR105+'Niv1Privé '!AO106</f>
        <v>2</v>
      </c>
      <c r="AR105" s="71">
        <f>+'Niv1Pub  '!AS105+'Niv1Privé '!AP106</f>
        <v>99</v>
      </c>
      <c r="AS105" s="71">
        <f>+'Niv1Pub  '!AT105+'Niv1Privé '!AQ106</f>
        <v>95</v>
      </c>
      <c r="AT105" s="71">
        <f>+'Niv1Pub  '!AU105+'Niv1Privé '!AR106</f>
        <v>4</v>
      </c>
    </row>
    <row r="106" spans="1:46" ht="15" customHeight="1">
      <c r="A106" s="14" t="s">
        <v>341</v>
      </c>
      <c r="B106" t="s">
        <v>226</v>
      </c>
      <c r="C106" s="122">
        <f>+'Niv1Pub  '!C106+'Niv1Privé '!C107</f>
        <v>6779</v>
      </c>
      <c r="D106" s="122">
        <f>+'Niv1Pub  '!D106+'Niv1Privé '!D107</f>
        <v>3335</v>
      </c>
      <c r="E106" s="122">
        <f>+'Niv1Pub  '!E106+'Niv1Privé '!E107</f>
        <v>9232</v>
      </c>
      <c r="F106" s="122">
        <f>+'Niv1Pub  '!F106+'Niv1Privé '!F107</f>
        <v>4507</v>
      </c>
      <c r="G106" s="122">
        <f>+'Niv1Pub  '!G106+'Niv1Privé '!G107</f>
        <v>5265</v>
      </c>
      <c r="H106" s="122">
        <f>+'Niv1Pub  '!H106+'Niv1Privé '!H107</f>
        <v>2563</v>
      </c>
      <c r="I106" s="122">
        <f>+'Niv1Pub  '!I106+'Niv1Privé '!I107</f>
        <v>2685</v>
      </c>
      <c r="J106" s="122">
        <f>+'Niv1Pub  '!J106+'Niv1Privé '!J107</f>
        <v>1385</v>
      </c>
      <c r="K106" s="122">
        <f>+'Niv1Pub  '!K106+'Niv1Privé '!K107</f>
        <v>2887</v>
      </c>
      <c r="L106" s="122">
        <f>+'Niv1Pub  '!L106+'Niv1Privé '!L107</f>
        <v>1421</v>
      </c>
      <c r="M106" s="121">
        <f t="shared" si="27"/>
        <v>26848</v>
      </c>
      <c r="N106" s="121">
        <f t="shared" si="27"/>
        <v>13211</v>
      </c>
      <c r="O106" t="s">
        <v>226</v>
      </c>
      <c r="P106" s="122">
        <f>+'Niv1Pub  '!Q106+'Niv1Privé '!Q107</f>
        <v>0</v>
      </c>
      <c r="Q106" s="122">
        <f>+'Niv1Pub  '!R106+'Niv1Privé '!R107</f>
        <v>0</v>
      </c>
      <c r="R106" s="122">
        <f>+'Niv1Pub  '!S106+'Niv1Privé '!S107</f>
        <v>2268</v>
      </c>
      <c r="S106" s="122">
        <f>+'Niv1Pub  '!T106+'Niv1Privé '!T107</f>
        <v>1082</v>
      </c>
      <c r="T106" s="122">
        <f>+'Niv1Pub  '!U106+'Niv1Privé '!U107</f>
        <v>1332</v>
      </c>
      <c r="U106" s="122">
        <f>+'Niv1Pub  '!V106+'Niv1Privé '!V107</f>
        <v>641</v>
      </c>
      <c r="V106" s="122">
        <f>+'Niv1Pub  '!W106+'Niv1Privé '!W107</f>
        <v>6</v>
      </c>
      <c r="W106" s="122">
        <f>+'Niv1Pub  '!X106+'Niv1Privé '!X107</f>
        <v>3</v>
      </c>
      <c r="X106" s="122">
        <f>+'Niv1Pub  '!Y106+'Niv1Privé '!Y107</f>
        <v>982</v>
      </c>
      <c r="Y106" s="122">
        <f>+'Niv1Pub  '!Z106+'Niv1Privé '!Z107</f>
        <v>478</v>
      </c>
      <c r="Z106" s="121">
        <f t="shared" si="26"/>
        <v>4588</v>
      </c>
      <c r="AA106" s="121">
        <f t="shared" si="26"/>
        <v>2204</v>
      </c>
      <c r="AB106" t="s">
        <v>226</v>
      </c>
      <c r="AC106" s="71">
        <f>+'Niv1Pub  '!AE106+'Niv1Privé '!AE107</f>
        <v>166</v>
      </c>
      <c r="AD106" s="71">
        <f>+'Niv1Pub  '!AF106+'Niv1Privé '!AF107</f>
        <v>188</v>
      </c>
      <c r="AE106" s="71">
        <f>+'Niv1Pub  '!AG106+'Niv1Privé '!AG107</f>
        <v>153</v>
      </c>
      <c r="AF106" s="71">
        <f>+'Niv1Pub  '!AH106+'Niv1Privé '!AH107</f>
        <v>103</v>
      </c>
      <c r="AG106" s="71">
        <f>+'Niv1Pub  '!AI106+'Niv1Privé '!AI107</f>
        <v>86</v>
      </c>
      <c r="AH106" s="71">
        <f>+'Niv1Pub  '!AJ106+'Niv1Privé '!AJ107</f>
        <v>696</v>
      </c>
      <c r="AI106" s="71">
        <f>+'Niv1Pub  '!AK106+'Niv1Privé '!AK107</f>
        <v>396</v>
      </c>
      <c r="AJ106" s="71">
        <f>+'Niv1Pub  '!AL106+'Niv1Privé '!AL107</f>
        <v>47</v>
      </c>
      <c r="AK106" s="71">
        <f>+'Niv1Pub  '!AM106+'Niv1Privé '!AM107</f>
        <v>443</v>
      </c>
      <c r="AL106" s="71">
        <f>+'Niv1Pub  '!AN106</f>
        <v>249</v>
      </c>
      <c r="AM106" s="71">
        <f>+'Niv1Pub  '!AO106</f>
        <v>224</v>
      </c>
      <c r="AN106" s="71">
        <f>+'Niv1Pub  '!AP106</f>
        <v>22</v>
      </c>
      <c r="AO106" s="71">
        <f>+'Niv1Pub  '!AQ106</f>
        <v>497</v>
      </c>
      <c r="AP106" s="71">
        <f>+'Niv1Pub  '!AQ106+'Niv1Privé '!AN107</f>
        <v>586</v>
      </c>
      <c r="AQ106" s="71">
        <f>+'Niv1Pub  '!AR106+'Niv1Privé '!AO107</f>
        <v>20</v>
      </c>
      <c r="AR106" s="71">
        <f>+'Niv1Pub  '!AS106+'Niv1Privé '!AP107</f>
        <v>142</v>
      </c>
      <c r="AS106" s="71">
        <f>+'Niv1Pub  '!AT106+'Niv1Privé '!AQ107</f>
        <v>126</v>
      </c>
      <c r="AT106" s="71">
        <f>+'Niv1Pub  '!AU106+'Niv1Privé '!AR107</f>
        <v>16</v>
      </c>
    </row>
    <row r="107" spans="1:46" ht="15" customHeight="1">
      <c r="A107" s="14" t="s">
        <v>341</v>
      </c>
      <c r="B107" t="s">
        <v>227</v>
      </c>
      <c r="C107" s="122">
        <f>+'Niv1Pub  '!C107+'Niv1Privé '!C108</f>
        <v>4541</v>
      </c>
      <c r="D107" s="122">
        <f>+'Niv1Pub  '!D107+'Niv1Privé '!D108</f>
        <v>2236</v>
      </c>
      <c r="E107" s="122">
        <f>+'Niv1Pub  '!E107+'Niv1Privé '!E108</f>
        <v>2915</v>
      </c>
      <c r="F107" s="122">
        <f>+'Niv1Pub  '!F107+'Niv1Privé '!F108</f>
        <v>1391</v>
      </c>
      <c r="G107" s="122">
        <f>+'Niv1Pub  '!G107+'Niv1Privé '!G108</f>
        <v>2047</v>
      </c>
      <c r="H107" s="122">
        <f>+'Niv1Pub  '!H107+'Niv1Privé '!H108</f>
        <v>1050</v>
      </c>
      <c r="I107" s="122">
        <f>+'Niv1Pub  '!I107+'Niv1Privé '!I108</f>
        <v>1131</v>
      </c>
      <c r="J107" s="122">
        <f>+'Niv1Pub  '!J107+'Niv1Privé '!J108</f>
        <v>503</v>
      </c>
      <c r="K107" s="122">
        <f>+'Niv1Pub  '!K107+'Niv1Privé '!K108</f>
        <v>824</v>
      </c>
      <c r="L107" s="122">
        <f>+'Niv1Pub  '!L107+'Niv1Privé '!L108</f>
        <v>387</v>
      </c>
      <c r="M107" s="121">
        <f t="shared" si="27"/>
        <v>11458</v>
      </c>
      <c r="N107" s="121">
        <f t="shared" si="27"/>
        <v>5567</v>
      </c>
      <c r="O107" t="s">
        <v>227</v>
      </c>
      <c r="P107" s="122">
        <f>+'Niv1Pub  '!Q107+'Niv1Privé '!Q108</f>
        <v>1439</v>
      </c>
      <c r="Q107" s="122">
        <f>+'Niv1Pub  '!R107+'Niv1Privé '!R108</f>
        <v>699</v>
      </c>
      <c r="R107" s="122">
        <f>+'Niv1Pub  '!S107+'Niv1Privé '!S108</f>
        <v>595</v>
      </c>
      <c r="S107" s="122">
        <f>+'Niv1Pub  '!T107+'Niv1Privé '!T108</f>
        <v>281</v>
      </c>
      <c r="T107" s="122">
        <f>+'Niv1Pub  '!U107+'Niv1Privé '!U108</f>
        <v>471</v>
      </c>
      <c r="U107" s="122">
        <f>+'Niv1Pub  '!V107+'Niv1Privé '!V108</f>
        <v>231</v>
      </c>
      <c r="V107" s="122">
        <f>+'Niv1Pub  '!W107+'Niv1Privé '!W108</f>
        <v>194</v>
      </c>
      <c r="W107" s="122">
        <f>+'Niv1Pub  '!X107+'Niv1Privé '!X108</f>
        <v>85</v>
      </c>
      <c r="X107" s="122">
        <f>+'Niv1Pub  '!Y107+'Niv1Privé '!Y108</f>
        <v>157</v>
      </c>
      <c r="Y107" s="122">
        <f>+'Niv1Pub  '!Z107+'Niv1Privé '!Z108</f>
        <v>71</v>
      </c>
      <c r="Z107" s="121">
        <f t="shared" si="26"/>
        <v>2856</v>
      </c>
      <c r="AA107" s="121">
        <f t="shared" si="26"/>
        <v>1367</v>
      </c>
      <c r="AB107" t="s">
        <v>227</v>
      </c>
      <c r="AC107" s="71">
        <f>+'Niv1Pub  '!AE107+'Niv1Privé '!AE108</f>
        <v>100</v>
      </c>
      <c r="AD107" s="71">
        <f>+'Niv1Pub  '!AF107+'Niv1Privé '!AF108</f>
        <v>99</v>
      </c>
      <c r="AE107" s="71">
        <f>+'Niv1Pub  '!AG107+'Niv1Privé '!AG108</f>
        <v>87</v>
      </c>
      <c r="AF107" s="71">
        <f>+'Niv1Pub  '!AH107+'Niv1Privé '!AH108</f>
        <v>61</v>
      </c>
      <c r="AG107" s="71">
        <f>+'Niv1Pub  '!AI107+'Niv1Privé '!AI108</f>
        <v>42</v>
      </c>
      <c r="AH107" s="71">
        <f>+'Niv1Pub  '!AJ107+'Niv1Privé '!AJ108</f>
        <v>389</v>
      </c>
      <c r="AI107" s="71">
        <f>+'Niv1Pub  '!AK107+'Niv1Privé '!AK108</f>
        <v>181</v>
      </c>
      <c r="AJ107" s="71">
        <f>+'Niv1Pub  '!AL107+'Niv1Privé '!AL108</f>
        <v>17</v>
      </c>
      <c r="AK107" s="71">
        <f>+'Niv1Pub  '!AM107+'Niv1Privé '!AM108</f>
        <v>198</v>
      </c>
      <c r="AL107" s="71">
        <f>+'Niv1Pub  '!AN107</f>
        <v>83</v>
      </c>
      <c r="AM107" s="71">
        <f>+'Niv1Pub  '!AO107</f>
        <v>104</v>
      </c>
      <c r="AN107" s="71">
        <f>+'Niv1Pub  '!AP107</f>
        <v>0</v>
      </c>
      <c r="AO107" s="71">
        <f>+'Niv1Pub  '!AQ107</f>
        <v>187</v>
      </c>
      <c r="AP107" s="71">
        <f>+'Niv1Pub  '!AQ107+'Niv1Privé '!AN108</f>
        <v>232</v>
      </c>
      <c r="AQ107" s="71">
        <f>+'Niv1Pub  '!AR107+'Niv1Privé '!AO108</f>
        <v>8</v>
      </c>
      <c r="AR107" s="71">
        <f>+'Niv1Pub  '!AS107+'Niv1Privé '!AP108</f>
        <v>95</v>
      </c>
      <c r="AS107" s="71">
        <f>+'Niv1Pub  '!AT107+'Niv1Privé '!AQ108</f>
        <v>92</v>
      </c>
      <c r="AT107" s="71">
        <f>+'Niv1Pub  '!AU107+'Niv1Privé '!AR108</f>
        <v>3</v>
      </c>
    </row>
    <row r="108" spans="1:46" ht="15" customHeight="1">
      <c r="A108" s="14" t="s">
        <v>341</v>
      </c>
      <c r="B108" t="s">
        <v>310</v>
      </c>
      <c r="C108" s="122">
        <f>+'Niv1Pub  '!C108+'Niv1Privé '!C109</f>
        <v>2052</v>
      </c>
      <c r="D108" s="122">
        <f>+'Niv1Pub  '!D108+'Niv1Privé '!D109</f>
        <v>1024</v>
      </c>
      <c r="E108" s="122">
        <f>+'Niv1Pub  '!E108+'Niv1Privé '!E109</f>
        <v>2148</v>
      </c>
      <c r="F108" s="122">
        <f>+'Niv1Pub  '!F108+'Niv1Privé '!F109</f>
        <v>1022</v>
      </c>
      <c r="G108" s="122">
        <f>+'Niv1Pub  '!G108+'Niv1Privé '!G109</f>
        <v>1136</v>
      </c>
      <c r="H108" s="122">
        <f>+'Niv1Pub  '!H108+'Niv1Privé '!H109</f>
        <v>551</v>
      </c>
      <c r="I108" s="122">
        <f>+'Niv1Pub  '!I108+'Niv1Privé '!I109</f>
        <v>432</v>
      </c>
      <c r="J108" s="122">
        <f>+'Niv1Pub  '!J108+'Niv1Privé '!J109</f>
        <v>200</v>
      </c>
      <c r="K108" s="122">
        <f>+'Niv1Pub  '!K108+'Niv1Privé '!K109</f>
        <v>387</v>
      </c>
      <c r="L108" s="122">
        <f>+'Niv1Pub  '!L108+'Niv1Privé '!L109</f>
        <v>141</v>
      </c>
      <c r="M108" s="121">
        <f t="shared" si="27"/>
        <v>6155</v>
      </c>
      <c r="N108" s="121">
        <f t="shared" si="27"/>
        <v>2938</v>
      </c>
      <c r="O108" t="s">
        <v>310</v>
      </c>
      <c r="P108" s="122">
        <f>+'Niv1Pub  '!Q108+'Niv1Privé '!Q109</f>
        <v>169</v>
      </c>
      <c r="Q108" s="122">
        <f>+'Niv1Pub  '!R108+'Niv1Privé '!R109</f>
        <v>88</v>
      </c>
      <c r="R108" s="122">
        <f>+'Niv1Pub  '!S108+'Niv1Privé '!S109</f>
        <v>815</v>
      </c>
      <c r="S108" s="122">
        <f>+'Niv1Pub  '!T108+'Niv1Privé '!T109</f>
        <v>385</v>
      </c>
      <c r="T108" s="122">
        <f>+'Niv1Pub  '!U108+'Niv1Privé '!U109</f>
        <v>347</v>
      </c>
      <c r="U108" s="122">
        <f>+'Niv1Pub  '!V108+'Niv1Privé '!V109</f>
        <v>161</v>
      </c>
      <c r="V108" s="122">
        <f>+'Niv1Pub  '!W108+'Niv1Privé '!W109</f>
        <v>13</v>
      </c>
      <c r="W108" s="122">
        <f>+'Niv1Pub  '!X108+'Niv1Privé '!X109</f>
        <v>7</v>
      </c>
      <c r="X108" s="122">
        <f>+'Niv1Pub  '!Y108+'Niv1Privé '!Y109</f>
        <v>64</v>
      </c>
      <c r="Y108" s="122">
        <f>+'Niv1Pub  '!Z108+'Niv1Privé '!Z109</f>
        <v>22</v>
      </c>
      <c r="Z108" s="121">
        <f t="shared" si="26"/>
        <v>1408</v>
      </c>
      <c r="AA108" s="121">
        <f t="shared" si="26"/>
        <v>663</v>
      </c>
      <c r="AB108" t="s">
        <v>310</v>
      </c>
      <c r="AC108" s="71">
        <f>+'Niv1Pub  '!AE108+'Niv1Privé '!AE109</f>
        <v>66</v>
      </c>
      <c r="AD108" s="71">
        <f>+'Niv1Pub  '!AF108+'Niv1Privé '!AF109</f>
        <v>64</v>
      </c>
      <c r="AE108" s="71">
        <f>+'Niv1Pub  '!AG108+'Niv1Privé '!AG109</f>
        <v>58</v>
      </c>
      <c r="AF108" s="71">
        <f>+'Niv1Pub  '!AH108+'Niv1Privé '!AH109</f>
        <v>44</v>
      </c>
      <c r="AG108" s="71">
        <f>+'Niv1Pub  '!AI108+'Niv1Privé '!AI109</f>
        <v>38</v>
      </c>
      <c r="AH108" s="71">
        <f>+'Niv1Pub  '!AJ108+'Niv1Privé '!AJ109</f>
        <v>270</v>
      </c>
      <c r="AI108" s="71">
        <f>+'Niv1Pub  '!AK108+'Niv1Privé '!AK109</f>
        <v>111</v>
      </c>
      <c r="AJ108" s="71">
        <f>+'Niv1Pub  '!AL108+'Niv1Privé '!AL109</f>
        <v>5</v>
      </c>
      <c r="AK108" s="71">
        <f>+'Niv1Pub  '!AM108+'Niv1Privé '!AM109</f>
        <v>116</v>
      </c>
      <c r="AL108" s="71">
        <f>+'Niv1Pub  '!AN108</f>
        <v>77</v>
      </c>
      <c r="AM108" s="71">
        <f>+'Niv1Pub  '!AO108</f>
        <v>38</v>
      </c>
      <c r="AN108" s="71">
        <f>+'Niv1Pub  '!AP108</f>
        <v>0</v>
      </c>
      <c r="AO108" s="71">
        <f>+'Niv1Pub  '!AQ108</f>
        <v>115</v>
      </c>
      <c r="AP108" s="71">
        <f>+'Niv1Pub  '!AQ108+'Niv1Privé '!AN109</f>
        <v>122</v>
      </c>
      <c r="AQ108" s="71">
        <f>+'Niv1Pub  '!AR108+'Niv1Privé '!AO109</f>
        <v>0</v>
      </c>
      <c r="AR108" s="71">
        <f>+'Niv1Pub  '!AS108+'Niv1Privé '!AP109</f>
        <v>77</v>
      </c>
      <c r="AS108" s="71">
        <f>+'Niv1Pub  '!AT108+'Niv1Privé '!AQ109</f>
        <v>64</v>
      </c>
      <c r="AT108" s="71">
        <f>+'Niv1Pub  '!AU108+'Niv1Privé '!AR109</f>
        <v>13</v>
      </c>
    </row>
    <row r="109" spans="1:46" ht="15" customHeight="1">
      <c r="A109" s="14" t="s">
        <v>311</v>
      </c>
      <c r="B109" t="s">
        <v>312</v>
      </c>
      <c r="C109" s="122">
        <f>+'Niv1Pub  '!C109+'Niv1Privé '!C110</f>
        <v>1442</v>
      </c>
      <c r="D109" s="122">
        <f>+'Niv1Pub  '!D109+'Niv1Privé '!D110</f>
        <v>712</v>
      </c>
      <c r="E109" s="122">
        <f>+'Niv1Pub  '!E109+'Niv1Privé '!E110</f>
        <v>1277</v>
      </c>
      <c r="F109" s="122">
        <f>+'Niv1Pub  '!F109+'Niv1Privé '!F110</f>
        <v>631</v>
      </c>
      <c r="G109" s="122">
        <f>+'Niv1Pub  '!G109+'Niv1Privé '!G110</f>
        <v>681</v>
      </c>
      <c r="H109" s="122">
        <f>+'Niv1Pub  '!H109+'Niv1Privé '!H110</f>
        <v>315</v>
      </c>
      <c r="I109" s="122">
        <f>+'Niv1Pub  '!I109+'Niv1Privé '!I110</f>
        <v>302</v>
      </c>
      <c r="J109" s="122">
        <f>+'Niv1Pub  '!J109+'Niv1Privé '!J110</f>
        <v>145</v>
      </c>
      <c r="K109" s="122">
        <f>+'Niv1Pub  '!K109+'Niv1Privé '!K110</f>
        <v>272</v>
      </c>
      <c r="L109" s="122">
        <f>+'Niv1Pub  '!L109+'Niv1Privé '!L110</f>
        <v>137</v>
      </c>
      <c r="M109" s="121">
        <f t="shared" si="27"/>
        <v>3974</v>
      </c>
      <c r="N109" s="121">
        <f t="shared" si="27"/>
        <v>1940</v>
      </c>
      <c r="O109" t="s">
        <v>312</v>
      </c>
      <c r="P109" s="122">
        <f>+'Niv1Pub  '!Q109+'Niv1Privé '!Q110</f>
        <v>0</v>
      </c>
      <c r="Q109" s="122">
        <f>+'Niv1Pub  '!R109+'Niv1Privé '!R110</f>
        <v>0</v>
      </c>
      <c r="R109" s="122">
        <f>+'Niv1Pub  '!S109+'Niv1Privé '!S110</f>
        <v>256</v>
      </c>
      <c r="S109" s="122">
        <f>+'Niv1Pub  '!T109+'Niv1Privé '!T110</f>
        <v>125</v>
      </c>
      <c r="T109" s="122">
        <f>+'Niv1Pub  '!U109+'Niv1Privé '!U110</f>
        <v>157</v>
      </c>
      <c r="U109" s="122">
        <f>+'Niv1Pub  '!V109+'Niv1Privé '!V110</f>
        <v>80</v>
      </c>
      <c r="V109" s="122">
        <f>+'Niv1Pub  '!W109+'Niv1Privé '!W110</f>
        <v>19</v>
      </c>
      <c r="W109" s="122">
        <f>+'Niv1Pub  '!X109+'Niv1Privé '!X110</f>
        <v>5</v>
      </c>
      <c r="X109" s="122">
        <f>+'Niv1Pub  '!Y109+'Niv1Privé '!Y110</f>
        <v>102</v>
      </c>
      <c r="Y109" s="122">
        <f>+'Niv1Pub  '!Z109+'Niv1Privé '!Z110</f>
        <v>50</v>
      </c>
      <c r="Z109" s="121">
        <f t="shared" si="26"/>
        <v>534</v>
      </c>
      <c r="AA109" s="121">
        <f t="shared" si="26"/>
        <v>260</v>
      </c>
      <c r="AB109" t="s">
        <v>312</v>
      </c>
      <c r="AC109" s="71">
        <f>+'Niv1Pub  '!AE109+'Niv1Privé '!AE110</f>
        <v>36</v>
      </c>
      <c r="AD109" s="71">
        <f>+'Niv1Pub  '!AF109+'Niv1Privé '!AF110</f>
        <v>36</v>
      </c>
      <c r="AE109" s="71">
        <f>+'Niv1Pub  '!AG109+'Niv1Privé '!AG110</f>
        <v>31</v>
      </c>
      <c r="AF109" s="71">
        <f>+'Niv1Pub  '!AH109+'Niv1Privé '!AH110</f>
        <v>23</v>
      </c>
      <c r="AG109" s="71">
        <f>+'Niv1Pub  '!AI109+'Niv1Privé '!AI110</f>
        <v>22</v>
      </c>
      <c r="AH109" s="71">
        <f>+'Niv1Pub  '!AJ109+'Niv1Privé '!AJ110</f>
        <v>148</v>
      </c>
      <c r="AI109" s="71">
        <f>+'Niv1Pub  '!AK109+'Niv1Privé '!AK110</f>
        <v>43</v>
      </c>
      <c r="AJ109" s="71">
        <f>+'Niv1Pub  '!AL109+'Niv1Privé '!AL110</f>
        <v>14</v>
      </c>
      <c r="AK109" s="71">
        <f>+'Niv1Pub  '!AM109+'Niv1Privé '!AM110</f>
        <v>57</v>
      </c>
      <c r="AL109" s="71">
        <f>+'Niv1Pub  '!AN109</f>
        <v>45</v>
      </c>
      <c r="AM109" s="71">
        <f>+'Niv1Pub  '!AO109</f>
        <v>35</v>
      </c>
      <c r="AN109" s="71">
        <f>+'Niv1Pub  '!AP109</f>
        <v>0</v>
      </c>
      <c r="AO109" s="71">
        <f>+'Niv1Pub  '!AQ109</f>
        <v>80</v>
      </c>
      <c r="AP109" s="71">
        <f>+'Niv1Pub  '!AQ109+'Niv1Privé '!AN110</f>
        <v>86</v>
      </c>
      <c r="AQ109" s="71">
        <f>+'Niv1Pub  '!AR109+'Niv1Privé '!AO110</f>
        <v>0</v>
      </c>
      <c r="AR109" s="71">
        <f>+'Niv1Pub  '!AS109+'Niv1Privé '!AP110</f>
        <v>38</v>
      </c>
      <c r="AS109" s="71">
        <f>+'Niv1Pub  '!AT109+'Niv1Privé '!AQ110</f>
        <v>32</v>
      </c>
      <c r="AT109" s="71">
        <f>+'Niv1Pub  '!AU109+'Niv1Privé '!AR110</f>
        <v>6</v>
      </c>
    </row>
    <row r="110" spans="1:46" ht="15" customHeight="1">
      <c r="A110" s="14" t="s">
        <v>311</v>
      </c>
      <c r="B110" t="s">
        <v>313</v>
      </c>
      <c r="C110" s="122">
        <f>+'Niv1Pub  '!C110+'Niv1Privé '!C111</f>
        <v>1762</v>
      </c>
      <c r="D110" s="122">
        <f>+'Niv1Pub  '!D110+'Niv1Privé '!D111</f>
        <v>884</v>
      </c>
      <c r="E110" s="122">
        <f>+'Niv1Pub  '!E110+'Niv1Privé '!E111</f>
        <v>1063</v>
      </c>
      <c r="F110" s="122">
        <f>+'Niv1Pub  '!F110+'Niv1Privé '!F111</f>
        <v>525</v>
      </c>
      <c r="G110" s="122">
        <f>+'Niv1Pub  '!G110+'Niv1Privé '!G111</f>
        <v>743</v>
      </c>
      <c r="H110" s="122">
        <f>+'Niv1Pub  '!H110+'Niv1Privé '!H111</f>
        <v>377</v>
      </c>
      <c r="I110" s="122">
        <f>+'Niv1Pub  '!I110+'Niv1Privé '!I111</f>
        <v>395</v>
      </c>
      <c r="J110" s="122">
        <f>+'Niv1Pub  '!J110+'Niv1Privé '!J111</f>
        <v>180</v>
      </c>
      <c r="K110" s="122">
        <f>+'Niv1Pub  '!K110+'Niv1Privé '!K111</f>
        <v>329</v>
      </c>
      <c r="L110" s="122">
        <f>+'Niv1Pub  '!L110+'Niv1Privé '!L111</f>
        <v>156</v>
      </c>
      <c r="M110" s="121">
        <f t="shared" si="27"/>
        <v>4292</v>
      </c>
      <c r="N110" s="121">
        <f t="shared" si="27"/>
        <v>2122</v>
      </c>
      <c r="O110" t="s">
        <v>313</v>
      </c>
      <c r="P110" s="122">
        <f>+'Niv1Pub  '!Q110+'Niv1Privé '!Q111</f>
        <v>104</v>
      </c>
      <c r="Q110" s="122">
        <f>+'Niv1Pub  '!R110+'Niv1Privé '!R111</f>
        <v>59</v>
      </c>
      <c r="R110" s="122">
        <f>+'Niv1Pub  '!S110+'Niv1Privé '!S111</f>
        <v>218</v>
      </c>
      <c r="S110" s="122">
        <f>+'Niv1Pub  '!T110+'Niv1Privé '!T111</f>
        <v>107</v>
      </c>
      <c r="T110" s="122">
        <f>+'Niv1Pub  '!U110+'Niv1Privé '!U111</f>
        <v>166</v>
      </c>
      <c r="U110" s="122">
        <f>+'Niv1Pub  '!V110+'Niv1Privé '!V111</f>
        <v>76</v>
      </c>
      <c r="V110" s="122">
        <f>+'Niv1Pub  '!W110+'Niv1Privé '!W111</f>
        <v>25</v>
      </c>
      <c r="W110" s="122">
        <f>+'Niv1Pub  '!X110+'Niv1Privé '!X111</f>
        <v>9</v>
      </c>
      <c r="X110" s="122">
        <f>+'Niv1Pub  '!Y110+'Niv1Privé '!Y111</f>
        <v>69</v>
      </c>
      <c r="Y110" s="122">
        <f>+'Niv1Pub  '!Z110+'Niv1Privé '!Z111</f>
        <v>38</v>
      </c>
      <c r="Z110" s="121">
        <f t="shared" si="26"/>
        <v>582</v>
      </c>
      <c r="AA110" s="121">
        <f t="shared" si="26"/>
        <v>289</v>
      </c>
      <c r="AB110" t="s">
        <v>313</v>
      </c>
      <c r="AC110" s="71">
        <f>+'Niv1Pub  '!AE110+'Niv1Privé '!AE111</f>
        <v>32</v>
      </c>
      <c r="AD110" s="71">
        <f>+'Niv1Pub  '!AF110+'Niv1Privé '!AF111</f>
        <v>28</v>
      </c>
      <c r="AE110" s="71">
        <f>+'Niv1Pub  '!AG110+'Niv1Privé '!AG111</f>
        <v>23</v>
      </c>
      <c r="AF110" s="71">
        <f>+'Niv1Pub  '!AH110+'Niv1Privé '!AH111</f>
        <v>19</v>
      </c>
      <c r="AG110" s="71">
        <f>+'Niv1Pub  '!AI110+'Niv1Privé '!AI111</f>
        <v>17</v>
      </c>
      <c r="AH110" s="71">
        <f>+'Niv1Pub  '!AJ110+'Niv1Privé '!AJ111</f>
        <v>119</v>
      </c>
      <c r="AI110" s="71">
        <f>+'Niv1Pub  '!AK110+'Niv1Privé '!AK111</f>
        <v>59</v>
      </c>
      <c r="AJ110" s="71">
        <f>+'Niv1Pub  '!AL110+'Niv1Privé '!AL111</f>
        <v>10</v>
      </c>
      <c r="AK110" s="71">
        <f>+'Niv1Pub  '!AM110+'Niv1Privé '!AM111</f>
        <v>69</v>
      </c>
      <c r="AL110" s="71">
        <f>+'Niv1Pub  '!AN110</f>
        <v>43</v>
      </c>
      <c r="AM110" s="71">
        <f>+'Niv1Pub  '!AO110</f>
        <v>22</v>
      </c>
      <c r="AN110" s="71">
        <f>+'Niv1Pub  '!AP110</f>
        <v>0</v>
      </c>
      <c r="AO110" s="71">
        <f>+'Niv1Pub  '!AQ110</f>
        <v>65</v>
      </c>
      <c r="AP110" s="71">
        <f>+'Niv1Pub  '!AQ110+'Niv1Privé '!AN111</f>
        <v>74</v>
      </c>
      <c r="AQ110" s="71">
        <f>+'Niv1Pub  '!AR110+'Niv1Privé '!AO111</f>
        <v>2</v>
      </c>
      <c r="AR110" s="71">
        <f>+'Niv1Pub  '!AS110+'Niv1Privé '!AP111</f>
        <v>50</v>
      </c>
      <c r="AS110" s="71">
        <f>+'Niv1Pub  '!AT110+'Niv1Privé '!AQ111</f>
        <v>25</v>
      </c>
      <c r="AT110" s="71">
        <f>+'Niv1Pub  '!AU110+'Niv1Privé '!AR111</f>
        <v>25</v>
      </c>
    </row>
    <row r="111" spans="1:46" ht="15" customHeight="1">
      <c r="A111" s="14" t="s">
        <v>311</v>
      </c>
      <c r="B111" t="s">
        <v>221</v>
      </c>
      <c r="C111" s="122">
        <f>+'Niv1Pub  '!C111+'Niv1Privé '!C112</f>
        <v>2134</v>
      </c>
      <c r="D111" s="122">
        <f>+'Niv1Pub  '!D111+'Niv1Privé '!D112</f>
        <v>1084</v>
      </c>
      <c r="E111" s="122">
        <f>+'Niv1Pub  '!E111+'Niv1Privé '!E112</f>
        <v>953</v>
      </c>
      <c r="F111" s="122">
        <f>+'Niv1Pub  '!F111+'Niv1Privé '!F112</f>
        <v>476</v>
      </c>
      <c r="G111" s="122">
        <f>+'Niv1Pub  '!G111+'Niv1Privé '!G112</f>
        <v>660</v>
      </c>
      <c r="H111" s="122">
        <f>+'Niv1Pub  '!H111+'Niv1Privé '!H112</f>
        <v>305</v>
      </c>
      <c r="I111" s="122">
        <f>+'Niv1Pub  '!I111+'Niv1Privé '!I112</f>
        <v>343</v>
      </c>
      <c r="J111" s="122">
        <f>+'Niv1Pub  '!J111+'Niv1Privé '!J112</f>
        <v>172</v>
      </c>
      <c r="K111" s="122">
        <f>+'Niv1Pub  '!K111+'Niv1Privé '!K112</f>
        <v>224</v>
      </c>
      <c r="L111" s="122">
        <f>+'Niv1Pub  '!L111+'Niv1Privé '!L112</f>
        <v>116</v>
      </c>
      <c r="M111" s="121">
        <f t="shared" si="27"/>
        <v>4314</v>
      </c>
      <c r="N111" s="121">
        <f t="shared" si="27"/>
        <v>2153</v>
      </c>
      <c r="O111" t="s">
        <v>221</v>
      </c>
      <c r="P111" s="122">
        <f>+'Niv1Pub  '!Q111+'Niv1Privé '!Q112</f>
        <v>248</v>
      </c>
      <c r="Q111" s="122">
        <f>+'Niv1Pub  '!R111+'Niv1Privé '!R112</f>
        <v>132</v>
      </c>
      <c r="R111" s="122">
        <f>+'Niv1Pub  '!S111+'Niv1Privé '!S112</f>
        <v>166</v>
      </c>
      <c r="S111" s="122">
        <f>+'Niv1Pub  '!T111+'Niv1Privé '!T112</f>
        <v>76</v>
      </c>
      <c r="T111" s="122">
        <f>+'Niv1Pub  '!U111+'Niv1Privé '!U112</f>
        <v>102</v>
      </c>
      <c r="U111" s="122">
        <f>+'Niv1Pub  '!V111+'Niv1Privé '!V112</f>
        <v>42</v>
      </c>
      <c r="V111" s="122">
        <f>+'Niv1Pub  '!W111+'Niv1Privé '!W112</f>
        <v>25</v>
      </c>
      <c r="W111" s="122">
        <f>+'Niv1Pub  '!X111+'Niv1Privé '!X112</f>
        <v>11</v>
      </c>
      <c r="X111" s="122">
        <f>+'Niv1Pub  '!Y111+'Niv1Privé '!Y112</f>
        <v>24</v>
      </c>
      <c r="Y111" s="122">
        <f>+'Niv1Pub  '!Z111+'Niv1Privé '!Z112</f>
        <v>15</v>
      </c>
      <c r="Z111" s="121">
        <f t="shared" si="26"/>
        <v>565</v>
      </c>
      <c r="AA111" s="121">
        <f t="shared" si="26"/>
        <v>276</v>
      </c>
      <c r="AB111" t="s">
        <v>221</v>
      </c>
      <c r="AC111" s="71">
        <f>+'Niv1Pub  '!AE111+'Niv1Privé '!AE112</f>
        <v>38</v>
      </c>
      <c r="AD111" s="71">
        <f>+'Niv1Pub  '!AF111+'Niv1Privé '!AF112</f>
        <v>34</v>
      </c>
      <c r="AE111" s="71">
        <f>+'Niv1Pub  '!AG111+'Niv1Privé '!AG112</f>
        <v>30</v>
      </c>
      <c r="AF111" s="71">
        <f>+'Niv1Pub  '!AH111+'Niv1Privé '!AH112</f>
        <v>24</v>
      </c>
      <c r="AG111" s="71">
        <f>+'Niv1Pub  '!AI111+'Niv1Privé '!AI112</f>
        <v>16</v>
      </c>
      <c r="AH111" s="71">
        <f>+'Niv1Pub  '!AJ111+'Niv1Privé '!AJ112</f>
        <v>142</v>
      </c>
      <c r="AI111" s="71">
        <f>+'Niv1Pub  '!AK111+'Niv1Privé '!AK112</f>
        <v>58</v>
      </c>
      <c r="AJ111" s="71">
        <f>+'Niv1Pub  '!AL111+'Niv1Privé '!AL112</f>
        <v>11</v>
      </c>
      <c r="AK111" s="71">
        <f>+'Niv1Pub  '!AM111+'Niv1Privé '!AM112</f>
        <v>69</v>
      </c>
      <c r="AL111" s="71">
        <f>+'Niv1Pub  '!AN111</f>
        <v>51</v>
      </c>
      <c r="AM111" s="71">
        <f>+'Niv1Pub  '!AO111</f>
        <v>22</v>
      </c>
      <c r="AN111" s="71">
        <f>+'Niv1Pub  '!AP111</f>
        <v>0</v>
      </c>
      <c r="AO111" s="71">
        <f>+'Niv1Pub  '!AQ111</f>
        <v>73</v>
      </c>
      <c r="AP111" s="71">
        <f>+'Niv1Pub  '!AQ111+'Niv1Privé '!AN112</f>
        <v>85</v>
      </c>
      <c r="AQ111" s="71">
        <f>+'Niv1Pub  '!AR111+'Niv1Privé '!AO112</f>
        <v>3</v>
      </c>
      <c r="AR111" s="71">
        <f>+'Niv1Pub  '!AS111+'Niv1Privé '!AP112</f>
        <v>33</v>
      </c>
      <c r="AS111" s="71">
        <f>+'Niv1Pub  '!AT111+'Niv1Privé '!AQ112</f>
        <v>33</v>
      </c>
      <c r="AT111" s="71">
        <f>+'Niv1Pub  '!AU111+'Niv1Privé '!AR112</f>
        <v>0</v>
      </c>
    </row>
    <row r="112" spans="1:46" ht="15" customHeight="1">
      <c r="A112" s="14" t="s">
        <v>311</v>
      </c>
      <c r="B112" t="s">
        <v>224</v>
      </c>
      <c r="C112" s="122">
        <f>+'Niv1Pub  '!C112+'Niv1Privé '!C113</f>
        <v>4600</v>
      </c>
      <c r="D112" s="122">
        <f>+'Niv1Pub  '!D112+'Niv1Privé '!D113</f>
        <v>2292</v>
      </c>
      <c r="E112" s="122">
        <f>+'Niv1Pub  '!E112+'Niv1Privé '!E113</f>
        <v>2681</v>
      </c>
      <c r="F112" s="122">
        <f>+'Niv1Pub  '!F112+'Niv1Privé '!F113</f>
        <v>1327</v>
      </c>
      <c r="G112" s="122">
        <f>+'Niv1Pub  '!G112+'Niv1Privé '!G113</f>
        <v>1738</v>
      </c>
      <c r="H112" s="122">
        <f>+'Niv1Pub  '!H112+'Niv1Privé '!H113</f>
        <v>872</v>
      </c>
      <c r="I112" s="122">
        <f>+'Niv1Pub  '!I112+'Niv1Privé '!I113</f>
        <v>859</v>
      </c>
      <c r="J112" s="122">
        <f>+'Niv1Pub  '!J112+'Niv1Privé '!J113</f>
        <v>446</v>
      </c>
      <c r="K112" s="122">
        <f>+'Niv1Pub  '!K112+'Niv1Privé '!K113</f>
        <v>586</v>
      </c>
      <c r="L112" s="122">
        <f>+'Niv1Pub  '!L112+'Niv1Privé '!L113</f>
        <v>307</v>
      </c>
      <c r="M112" s="121">
        <f t="shared" si="27"/>
        <v>10464</v>
      </c>
      <c r="N112" s="121">
        <f t="shared" si="27"/>
        <v>5244</v>
      </c>
      <c r="O112" t="s">
        <v>224</v>
      </c>
      <c r="P112" s="122">
        <f>+'Niv1Pub  '!Q112+'Niv1Privé '!Q113</f>
        <v>1158</v>
      </c>
      <c r="Q112" s="122">
        <f>+'Niv1Pub  '!R112+'Niv1Privé '!R113</f>
        <v>574</v>
      </c>
      <c r="R112" s="122">
        <f>+'Niv1Pub  '!S112+'Niv1Privé '!S113</f>
        <v>678</v>
      </c>
      <c r="S112" s="122">
        <f>+'Niv1Pub  '!T112+'Niv1Privé '!T113</f>
        <v>302</v>
      </c>
      <c r="T112" s="122">
        <f>+'Niv1Pub  '!U112+'Niv1Privé '!U113</f>
        <v>485</v>
      </c>
      <c r="U112" s="122">
        <f>+'Niv1Pub  '!V112+'Niv1Privé '!V113</f>
        <v>241</v>
      </c>
      <c r="V112" s="122">
        <f>+'Niv1Pub  '!W112+'Niv1Privé '!W113</f>
        <v>206</v>
      </c>
      <c r="W112" s="122">
        <f>+'Niv1Pub  '!X112+'Niv1Privé '!X113</f>
        <v>125</v>
      </c>
      <c r="X112" s="122">
        <f>+'Niv1Pub  '!Y112+'Niv1Privé '!Y113</f>
        <v>206</v>
      </c>
      <c r="Y112" s="122">
        <f>+'Niv1Pub  '!Z112+'Niv1Privé '!Z113</f>
        <v>122</v>
      </c>
      <c r="Z112" s="121">
        <f t="shared" si="26"/>
        <v>2733</v>
      </c>
      <c r="AA112" s="121">
        <f t="shared" si="26"/>
        <v>1364</v>
      </c>
      <c r="AB112" t="s">
        <v>224</v>
      </c>
      <c r="AC112" s="71">
        <f>+'Niv1Pub  '!AE112+'Niv1Privé '!AE113</f>
        <v>87</v>
      </c>
      <c r="AD112" s="71">
        <f>+'Niv1Pub  '!AF112+'Niv1Privé '!AF113</f>
        <v>78</v>
      </c>
      <c r="AE112" s="71">
        <f>+'Niv1Pub  '!AG112+'Niv1Privé '!AG113</f>
        <v>67</v>
      </c>
      <c r="AF112" s="71">
        <f>+'Niv1Pub  '!AH112+'Niv1Privé '!AH113</f>
        <v>45</v>
      </c>
      <c r="AG112" s="71">
        <f>+'Niv1Pub  '!AI112+'Niv1Privé '!AI113</f>
        <v>28</v>
      </c>
      <c r="AH112" s="71">
        <f>+'Niv1Pub  '!AJ112+'Niv1Privé '!AJ113</f>
        <v>305</v>
      </c>
      <c r="AI112" s="71">
        <f>+'Niv1Pub  '!AK112+'Niv1Privé '!AK113</f>
        <v>144</v>
      </c>
      <c r="AJ112" s="71">
        <f>+'Niv1Pub  '!AL112+'Niv1Privé '!AL113</f>
        <v>28</v>
      </c>
      <c r="AK112" s="71">
        <f>+'Niv1Pub  '!AM112+'Niv1Privé '!AM113</f>
        <v>172</v>
      </c>
      <c r="AL112" s="71">
        <f>+'Niv1Pub  '!AN112</f>
        <v>89</v>
      </c>
      <c r="AM112" s="71">
        <f>+'Niv1Pub  '!AO112</f>
        <v>60</v>
      </c>
      <c r="AN112" s="71">
        <f>+'Niv1Pub  '!AP112</f>
        <v>5</v>
      </c>
      <c r="AO112" s="71">
        <f>+'Niv1Pub  '!AQ112</f>
        <v>154</v>
      </c>
      <c r="AP112" s="71">
        <f>+'Niv1Pub  '!AQ112+'Niv1Privé '!AN113</f>
        <v>180</v>
      </c>
      <c r="AQ112" s="71">
        <f>+'Niv1Pub  '!AR112+'Niv1Privé '!AO113</f>
        <v>5</v>
      </c>
      <c r="AR112" s="71">
        <f>+'Niv1Pub  '!AS112+'Niv1Privé '!AP113</f>
        <v>82</v>
      </c>
      <c r="AS112" s="71">
        <f>+'Niv1Pub  '!AT112+'Niv1Privé '!AQ113</f>
        <v>71</v>
      </c>
      <c r="AT112" s="71">
        <f>+'Niv1Pub  '!AU112+'Niv1Privé '!AR113</f>
        <v>11</v>
      </c>
    </row>
    <row r="113" spans="1:46" ht="15" customHeight="1">
      <c r="A113" s="14" t="s">
        <v>311</v>
      </c>
      <c r="B113" t="s">
        <v>314</v>
      </c>
      <c r="C113" s="122">
        <f>+'Niv1Pub  '!C113+'Niv1Privé '!C114</f>
        <v>970</v>
      </c>
      <c r="D113" s="122">
        <f>+'Niv1Pub  '!D113+'Niv1Privé '!D114</f>
        <v>465</v>
      </c>
      <c r="E113" s="122">
        <f>+'Niv1Pub  '!E113+'Niv1Privé '!E114</f>
        <v>857</v>
      </c>
      <c r="F113" s="122">
        <f>+'Niv1Pub  '!F113+'Niv1Privé '!F114</f>
        <v>397</v>
      </c>
      <c r="G113" s="122">
        <f>+'Niv1Pub  '!G113+'Niv1Privé '!G114</f>
        <v>528</v>
      </c>
      <c r="H113" s="122">
        <f>+'Niv1Pub  '!H113+'Niv1Privé '!H114</f>
        <v>248</v>
      </c>
      <c r="I113" s="122">
        <f>+'Niv1Pub  '!I113+'Niv1Privé '!I114</f>
        <v>221</v>
      </c>
      <c r="J113" s="122">
        <f>+'Niv1Pub  '!J113+'Niv1Privé '!J114</f>
        <v>109</v>
      </c>
      <c r="K113" s="122">
        <f>+'Niv1Pub  '!K113+'Niv1Privé '!K114</f>
        <v>177</v>
      </c>
      <c r="L113" s="122">
        <f>+'Niv1Pub  '!L113+'Niv1Privé '!L114</f>
        <v>78</v>
      </c>
      <c r="M113" s="121">
        <f t="shared" si="27"/>
        <v>2753</v>
      </c>
      <c r="N113" s="121">
        <f t="shared" si="27"/>
        <v>1297</v>
      </c>
      <c r="O113" t="s">
        <v>314</v>
      </c>
      <c r="P113" s="122">
        <f>+'Niv1Pub  '!Q113+'Niv1Privé '!Q114</f>
        <v>8</v>
      </c>
      <c r="Q113" s="122">
        <f>+'Niv1Pub  '!R113+'Niv1Privé '!R114</f>
        <v>2</v>
      </c>
      <c r="R113" s="122">
        <f>+'Niv1Pub  '!S113+'Niv1Privé '!S114</f>
        <v>177</v>
      </c>
      <c r="S113" s="122">
        <f>+'Niv1Pub  '!T113+'Niv1Privé '!T114</f>
        <v>76</v>
      </c>
      <c r="T113" s="122">
        <f>+'Niv1Pub  '!U113+'Niv1Privé '!U114</f>
        <v>85</v>
      </c>
      <c r="U113" s="122">
        <f>+'Niv1Pub  '!V113+'Niv1Privé '!V114</f>
        <v>37</v>
      </c>
      <c r="V113" s="122">
        <f>+'Niv1Pub  '!W113+'Niv1Privé '!W114</f>
        <v>10</v>
      </c>
      <c r="W113" s="122">
        <f>+'Niv1Pub  '!X113+'Niv1Privé '!X114</f>
        <v>5</v>
      </c>
      <c r="X113" s="122">
        <f>+'Niv1Pub  '!Y113+'Niv1Privé '!Y114</f>
        <v>45</v>
      </c>
      <c r="Y113" s="122">
        <f>+'Niv1Pub  '!Z113+'Niv1Privé '!Z114</f>
        <v>20</v>
      </c>
      <c r="Z113" s="121">
        <f t="shared" si="26"/>
        <v>325</v>
      </c>
      <c r="AA113" s="121">
        <f t="shared" si="26"/>
        <v>140</v>
      </c>
      <c r="AB113" t="s">
        <v>314</v>
      </c>
      <c r="AC113" s="71">
        <f>+'Niv1Pub  '!AE113+'Niv1Privé '!AE114</f>
        <v>28</v>
      </c>
      <c r="AD113" s="71">
        <f>+'Niv1Pub  '!AF113+'Niv1Privé '!AF114</f>
        <v>28</v>
      </c>
      <c r="AE113" s="71">
        <f>+'Niv1Pub  '!AG113+'Niv1Privé '!AG114</f>
        <v>26</v>
      </c>
      <c r="AF113" s="71">
        <f>+'Niv1Pub  '!AH113+'Niv1Privé '!AH114</f>
        <v>18</v>
      </c>
      <c r="AG113" s="71">
        <f>+'Niv1Pub  '!AI113+'Niv1Privé '!AI114</f>
        <v>11</v>
      </c>
      <c r="AH113" s="71">
        <f>+'Niv1Pub  '!AJ113+'Niv1Privé '!AJ114</f>
        <v>111</v>
      </c>
      <c r="AI113" s="71">
        <f>+'Niv1Pub  '!AK113+'Niv1Privé '!AK114</f>
        <v>42</v>
      </c>
      <c r="AJ113" s="71">
        <f>+'Niv1Pub  '!AL113+'Niv1Privé '!AL114</f>
        <v>4</v>
      </c>
      <c r="AK113" s="71">
        <f>+'Niv1Pub  '!AM113+'Niv1Privé '!AM114</f>
        <v>46</v>
      </c>
      <c r="AL113" s="71">
        <f>+'Niv1Pub  '!AN113</f>
        <v>39</v>
      </c>
      <c r="AM113" s="71">
        <f>+'Niv1Pub  '!AO113</f>
        <v>7</v>
      </c>
      <c r="AN113" s="71">
        <f>+'Niv1Pub  '!AP113</f>
        <v>0</v>
      </c>
      <c r="AO113" s="71">
        <f>+'Niv1Pub  '!AQ113</f>
        <v>46</v>
      </c>
      <c r="AP113" s="71">
        <f>+'Niv1Pub  '!AQ113+'Niv1Privé '!AN114</f>
        <v>53</v>
      </c>
      <c r="AQ113" s="71">
        <f>+'Niv1Pub  '!AR113+'Niv1Privé '!AO114</f>
        <v>3</v>
      </c>
      <c r="AR113" s="71">
        <f>+'Niv1Pub  '!AS113+'Niv1Privé '!AP114</f>
        <v>39</v>
      </c>
      <c r="AS113" s="71">
        <f>+'Niv1Pub  '!AT113+'Niv1Privé '!AQ114</f>
        <v>27</v>
      </c>
      <c r="AT113" s="71">
        <f>+'Niv1Pub  '!AU113+'Niv1Privé '!AR114</f>
        <v>12</v>
      </c>
    </row>
    <row r="114" spans="1:46" ht="15" customHeight="1">
      <c r="A114" s="14" t="s">
        <v>315</v>
      </c>
      <c r="B114" t="s">
        <v>219</v>
      </c>
      <c r="C114" s="122">
        <f>+'Niv1Pub  '!C114+'Niv1Privé '!C115</f>
        <v>9898</v>
      </c>
      <c r="D114" s="122">
        <f>+'Niv1Pub  '!D114+'Niv1Privé '!D115</f>
        <v>4905</v>
      </c>
      <c r="E114" s="122">
        <f>+'Niv1Pub  '!E114+'Niv1Privé '!E115</f>
        <v>8820</v>
      </c>
      <c r="F114" s="122">
        <f>+'Niv1Pub  '!F114+'Niv1Privé '!F115</f>
        <v>4431</v>
      </c>
      <c r="G114" s="122">
        <f>+'Niv1Pub  '!G114+'Niv1Privé '!G115</f>
        <v>5666</v>
      </c>
      <c r="H114" s="122">
        <f>+'Niv1Pub  '!H114+'Niv1Privé '!H115</f>
        <v>2769</v>
      </c>
      <c r="I114" s="122">
        <f>+'Niv1Pub  '!I114+'Niv1Privé '!I115</f>
        <v>2842</v>
      </c>
      <c r="J114" s="122">
        <f>+'Niv1Pub  '!J114+'Niv1Privé '!J115</f>
        <v>1406</v>
      </c>
      <c r="K114" s="122">
        <f>+'Niv1Pub  '!K114+'Niv1Privé '!K115</f>
        <v>2540</v>
      </c>
      <c r="L114" s="122">
        <f>+'Niv1Pub  '!L114+'Niv1Privé '!L115</f>
        <v>1201</v>
      </c>
      <c r="M114" s="121">
        <f t="shared" si="27"/>
        <v>29766</v>
      </c>
      <c r="N114" s="121">
        <f t="shared" si="27"/>
        <v>14712</v>
      </c>
      <c r="O114" t="s">
        <v>219</v>
      </c>
      <c r="P114" s="122">
        <f>+'Niv1Pub  '!Q114+'Niv1Privé '!Q115</f>
        <v>977</v>
      </c>
      <c r="Q114" s="122">
        <f>+'Niv1Pub  '!R114+'Niv1Privé '!R115</f>
        <v>460</v>
      </c>
      <c r="R114" s="122">
        <f>+'Niv1Pub  '!S114+'Niv1Privé '!S115</f>
        <v>2622</v>
      </c>
      <c r="S114" s="122">
        <f>+'Niv1Pub  '!T114+'Niv1Privé '!T115</f>
        <v>1270</v>
      </c>
      <c r="T114" s="122">
        <f>+'Niv1Pub  '!U114+'Niv1Privé '!U115</f>
        <v>1458</v>
      </c>
      <c r="U114" s="122">
        <f>+'Niv1Pub  '!V114+'Niv1Privé '!V115</f>
        <v>678</v>
      </c>
      <c r="V114" s="122">
        <f>+'Niv1Pub  '!W114+'Niv1Privé '!W115</f>
        <v>175</v>
      </c>
      <c r="W114" s="122">
        <f>+'Niv1Pub  '!X114+'Niv1Privé '!X115</f>
        <v>93</v>
      </c>
      <c r="X114" s="122">
        <f>+'Niv1Pub  '!Y114+'Niv1Privé '!Y115</f>
        <v>800</v>
      </c>
      <c r="Y114" s="122">
        <f>+'Niv1Pub  '!Z114+'Niv1Privé '!Z115</f>
        <v>396</v>
      </c>
      <c r="Z114" s="121">
        <f t="shared" si="26"/>
        <v>6032</v>
      </c>
      <c r="AA114" s="121">
        <f t="shared" si="26"/>
        <v>2897</v>
      </c>
      <c r="AB114" t="s">
        <v>219</v>
      </c>
      <c r="AC114" s="71">
        <f>+'Niv1Pub  '!AE114+'Niv1Privé '!AE115</f>
        <v>224</v>
      </c>
      <c r="AD114" s="71">
        <f>+'Niv1Pub  '!AF114+'Niv1Privé '!AF115</f>
        <v>230</v>
      </c>
      <c r="AE114" s="71">
        <f>+'Niv1Pub  '!AG114+'Niv1Privé '!AG115</f>
        <v>211</v>
      </c>
      <c r="AF114" s="71">
        <f>+'Niv1Pub  '!AH114+'Niv1Privé '!AH115</f>
        <v>177</v>
      </c>
      <c r="AG114" s="71">
        <f>+'Niv1Pub  '!AI114+'Niv1Privé '!AI115</f>
        <v>135</v>
      </c>
      <c r="AH114" s="71">
        <f>+'Niv1Pub  '!AJ114+'Niv1Privé '!AJ115</f>
        <v>977</v>
      </c>
      <c r="AI114" s="71">
        <f>+'Niv1Pub  '!AK114+'Niv1Privé '!AK115</f>
        <v>463</v>
      </c>
      <c r="AJ114" s="71">
        <f>+'Niv1Pub  '!AL114+'Niv1Privé '!AL115</f>
        <v>47</v>
      </c>
      <c r="AK114" s="71">
        <f>+'Niv1Pub  '!AM114+'Niv1Privé '!AM115</f>
        <v>510</v>
      </c>
      <c r="AL114" s="71">
        <f>+'Niv1Pub  '!AN114</f>
        <v>151</v>
      </c>
      <c r="AM114" s="71">
        <f>+'Niv1Pub  '!AO114</f>
        <v>311</v>
      </c>
      <c r="AN114" s="71">
        <f>+'Niv1Pub  '!AP114</f>
        <v>3</v>
      </c>
      <c r="AO114" s="71">
        <f>+'Niv1Pub  '!AQ114</f>
        <v>465</v>
      </c>
      <c r="AP114" s="71">
        <f>+'Niv1Pub  '!AQ114+'Niv1Privé '!AN115</f>
        <v>531</v>
      </c>
      <c r="AQ114" s="71">
        <f>+'Niv1Pub  '!AR114+'Niv1Privé '!AO115</f>
        <v>6</v>
      </c>
      <c r="AR114" s="71">
        <f>+'Niv1Pub  '!AS114+'Niv1Privé '!AP115</f>
        <v>214</v>
      </c>
      <c r="AS114" s="71">
        <f>+'Niv1Pub  '!AT114+'Niv1Privé '!AQ115</f>
        <v>210</v>
      </c>
      <c r="AT114" s="71">
        <f>+'Niv1Pub  '!AU114+'Niv1Privé '!AR115</f>
        <v>4</v>
      </c>
    </row>
    <row r="115" spans="1:46" ht="15" customHeight="1">
      <c r="A115" s="14" t="s">
        <v>315</v>
      </c>
      <c r="B115" t="s">
        <v>220</v>
      </c>
      <c r="C115" s="122">
        <f>+'Niv1Pub  '!C115+'Niv1Privé '!C116</f>
        <v>8158</v>
      </c>
      <c r="D115" s="122">
        <f>+'Niv1Pub  '!D115+'Niv1Privé '!D116</f>
        <v>3968</v>
      </c>
      <c r="E115" s="122">
        <f>+'Niv1Pub  '!E115+'Niv1Privé '!E116</f>
        <v>9842</v>
      </c>
      <c r="F115" s="122">
        <f>+'Niv1Pub  '!F115+'Niv1Privé '!F116</f>
        <v>4840</v>
      </c>
      <c r="G115" s="122">
        <f>+'Niv1Pub  '!G115+'Niv1Privé '!G116</f>
        <v>7030</v>
      </c>
      <c r="H115" s="122">
        <f>+'Niv1Pub  '!H115+'Niv1Privé '!H116</f>
        <v>3408</v>
      </c>
      <c r="I115" s="122">
        <f>+'Niv1Pub  '!I115+'Niv1Privé '!I116</f>
        <v>3673</v>
      </c>
      <c r="J115" s="122">
        <f>+'Niv1Pub  '!J115+'Niv1Privé '!J116</f>
        <v>1763</v>
      </c>
      <c r="K115" s="122">
        <f>+'Niv1Pub  '!K115+'Niv1Privé '!K116</f>
        <v>3186</v>
      </c>
      <c r="L115" s="122">
        <f>+'Niv1Pub  '!L115+'Niv1Privé '!L116</f>
        <v>1514</v>
      </c>
      <c r="M115" s="121">
        <f t="shared" si="27"/>
        <v>31889</v>
      </c>
      <c r="N115" s="121">
        <f t="shared" si="27"/>
        <v>15493</v>
      </c>
      <c r="O115" t="s">
        <v>220</v>
      </c>
      <c r="P115" s="122">
        <f>+'Niv1Pub  '!Q115+'Niv1Privé '!Q116</f>
        <v>15</v>
      </c>
      <c r="Q115" s="122">
        <f>+'Niv1Pub  '!R115+'Niv1Privé '!R116</f>
        <v>5</v>
      </c>
      <c r="R115" s="122">
        <f>+'Niv1Pub  '!S115+'Niv1Privé '!S116</f>
        <v>3212</v>
      </c>
      <c r="S115" s="122">
        <f>+'Niv1Pub  '!T115+'Niv1Privé '!T116</f>
        <v>1573</v>
      </c>
      <c r="T115" s="122">
        <f>+'Niv1Pub  '!U115+'Niv1Privé '!U116</f>
        <v>1910</v>
      </c>
      <c r="U115" s="122">
        <f>+'Niv1Pub  '!V115+'Niv1Privé '!V116</f>
        <v>922</v>
      </c>
      <c r="V115" s="122">
        <f>+'Niv1Pub  '!W115+'Niv1Privé '!W116</f>
        <v>18</v>
      </c>
      <c r="W115" s="122">
        <f>+'Niv1Pub  '!X115+'Niv1Privé '!X116</f>
        <v>9</v>
      </c>
      <c r="X115" s="122">
        <f>+'Niv1Pub  '!Y115+'Niv1Privé '!Y116</f>
        <v>668</v>
      </c>
      <c r="Y115" s="122">
        <f>+'Niv1Pub  '!Z115+'Niv1Privé '!Z116</f>
        <v>330</v>
      </c>
      <c r="Z115" s="121">
        <f t="shared" si="26"/>
        <v>5823</v>
      </c>
      <c r="AA115" s="121">
        <f t="shared" si="26"/>
        <v>2839</v>
      </c>
      <c r="AB115" t="s">
        <v>220</v>
      </c>
      <c r="AC115" s="71">
        <f>+'Niv1Pub  '!AE115+'Niv1Privé '!AE116</f>
        <v>200</v>
      </c>
      <c r="AD115" s="71">
        <f>+'Niv1Pub  '!AF115+'Niv1Privé '!AF116</f>
        <v>217</v>
      </c>
      <c r="AE115" s="71">
        <f>+'Niv1Pub  '!AG115+'Niv1Privé '!AG116</f>
        <v>200</v>
      </c>
      <c r="AF115" s="71">
        <f>+'Niv1Pub  '!AH115+'Niv1Privé '!AH116</f>
        <v>166</v>
      </c>
      <c r="AG115" s="71">
        <f>+'Niv1Pub  '!AI115+'Niv1Privé '!AI116</f>
        <v>135</v>
      </c>
      <c r="AH115" s="71">
        <f>+'Niv1Pub  '!AJ115+'Niv1Privé '!AJ116</f>
        <v>918</v>
      </c>
      <c r="AI115" s="71">
        <f>+'Niv1Pub  '!AK115+'Niv1Privé '!AK116</f>
        <v>475</v>
      </c>
      <c r="AJ115" s="71">
        <f>+'Niv1Pub  '!AL115+'Niv1Privé '!AL116</f>
        <v>36</v>
      </c>
      <c r="AK115" s="71">
        <f>+'Niv1Pub  '!AM115+'Niv1Privé '!AM116</f>
        <v>511</v>
      </c>
      <c r="AL115" s="71">
        <f>+'Niv1Pub  '!AN115</f>
        <v>214</v>
      </c>
      <c r="AM115" s="71">
        <f>+'Niv1Pub  '!AO115</f>
        <v>275</v>
      </c>
      <c r="AN115" s="71">
        <f>+'Niv1Pub  '!AP115</f>
        <v>49</v>
      </c>
      <c r="AO115" s="71">
        <f>+'Niv1Pub  '!AQ115</f>
        <v>538</v>
      </c>
      <c r="AP115" s="71">
        <f>+'Niv1Pub  '!AQ115+'Niv1Privé '!AN116</f>
        <v>619</v>
      </c>
      <c r="AQ115" s="71">
        <f>+'Niv1Pub  '!AR115+'Niv1Privé '!AO116</f>
        <v>28</v>
      </c>
      <c r="AR115" s="71">
        <f>+'Niv1Pub  '!AS115+'Niv1Privé '!AP116</f>
        <v>179</v>
      </c>
      <c r="AS115" s="71">
        <f>+'Niv1Pub  '!AT115+'Niv1Privé '!AQ116</f>
        <v>178</v>
      </c>
      <c r="AT115" s="71">
        <f>+'Niv1Pub  '!AU115+'Niv1Privé '!AR116</f>
        <v>1</v>
      </c>
    </row>
    <row r="116" spans="1:46" ht="15" customHeight="1">
      <c r="A116" s="14" t="s">
        <v>315</v>
      </c>
      <c r="B116" t="s">
        <v>249</v>
      </c>
      <c r="C116" s="122">
        <f>+'Niv1Pub  '!C116+'Niv1Privé '!C117</f>
        <v>10241</v>
      </c>
      <c r="D116" s="122">
        <f>+'Niv1Pub  '!D116+'Niv1Privé '!D117</f>
        <v>4991</v>
      </c>
      <c r="E116" s="122">
        <f>+'Niv1Pub  '!E116+'Niv1Privé '!E117</f>
        <v>9064</v>
      </c>
      <c r="F116" s="122">
        <f>+'Niv1Pub  '!F116+'Niv1Privé '!F117</f>
        <v>4418</v>
      </c>
      <c r="G116" s="122">
        <f>+'Niv1Pub  '!G116+'Niv1Privé '!G117</f>
        <v>7509</v>
      </c>
      <c r="H116" s="122">
        <f>+'Niv1Pub  '!H116+'Niv1Privé '!H117</f>
        <v>3750</v>
      </c>
      <c r="I116" s="122">
        <f>+'Niv1Pub  '!I116+'Niv1Privé '!I117</f>
        <v>4674</v>
      </c>
      <c r="J116" s="122">
        <f>+'Niv1Pub  '!J116+'Niv1Privé '!J117</f>
        <v>2415</v>
      </c>
      <c r="K116" s="122">
        <f>+'Niv1Pub  '!K116+'Niv1Privé '!K117</f>
        <v>4046</v>
      </c>
      <c r="L116" s="122">
        <f>+'Niv1Pub  '!L116+'Niv1Privé '!L117</f>
        <v>2058</v>
      </c>
      <c r="M116" s="121">
        <f t="shared" si="27"/>
        <v>35534</v>
      </c>
      <c r="N116" s="121">
        <f t="shared" si="27"/>
        <v>17632</v>
      </c>
      <c r="O116" t="s">
        <v>249</v>
      </c>
      <c r="P116" s="122">
        <f>+'Niv1Pub  '!Q116+'Niv1Privé '!Q117</f>
        <v>44</v>
      </c>
      <c r="Q116" s="122">
        <f>+'Niv1Pub  '!R116+'Niv1Privé '!R117</f>
        <v>18</v>
      </c>
      <c r="R116" s="122">
        <f>+'Niv1Pub  '!S116+'Niv1Privé '!S117</f>
        <v>2463</v>
      </c>
      <c r="S116" s="122">
        <f>+'Niv1Pub  '!T116+'Niv1Privé '!T117</f>
        <v>1144</v>
      </c>
      <c r="T116" s="122">
        <f>+'Niv1Pub  '!U116+'Niv1Privé '!U117</f>
        <v>2423</v>
      </c>
      <c r="U116" s="122">
        <f>+'Niv1Pub  '!V116+'Niv1Privé '!V117</f>
        <v>1178</v>
      </c>
      <c r="V116" s="122">
        <f>+'Niv1Pub  '!W116+'Niv1Privé '!W117</f>
        <v>29</v>
      </c>
      <c r="W116" s="122">
        <f>+'Niv1Pub  '!X116+'Niv1Privé '!X117</f>
        <v>11</v>
      </c>
      <c r="X116" s="122">
        <f>+'Niv1Pub  '!Y116+'Niv1Privé '!Y117</f>
        <v>1285</v>
      </c>
      <c r="Y116" s="122">
        <f>+'Niv1Pub  '!Z116+'Niv1Privé '!Z117</f>
        <v>680</v>
      </c>
      <c r="Z116" s="121">
        <f t="shared" si="26"/>
        <v>6244</v>
      </c>
      <c r="AA116" s="121">
        <f t="shared" si="26"/>
        <v>3031</v>
      </c>
      <c r="AB116" t="s">
        <v>249</v>
      </c>
      <c r="AC116" s="71">
        <f>+'Niv1Pub  '!AE116+'Niv1Privé '!AE117</f>
        <v>212</v>
      </c>
      <c r="AD116" s="71">
        <f>+'Niv1Pub  '!AF116+'Niv1Privé '!AF117</f>
        <v>224</v>
      </c>
      <c r="AE116" s="71">
        <f>+'Niv1Pub  '!AG116+'Niv1Privé '!AG117</f>
        <v>226</v>
      </c>
      <c r="AF116" s="71">
        <f>+'Niv1Pub  '!AH116+'Niv1Privé '!AH117</f>
        <v>183</v>
      </c>
      <c r="AG116" s="71">
        <f>+'Niv1Pub  '!AI116+'Niv1Privé '!AI117</f>
        <v>155</v>
      </c>
      <c r="AH116" s="71">
        <f>+'Niv1Pub  '!AJ116+'Niv1Privé '!AJ117</f>
        <v>1000</v>
      </c>
      <c r="AI116" s="71">
        <f>+'Niv1Pub  '!AK116+'Niv1Privé '!AK117</f>
        <v>495</v>
      </c>
      <c r="AJ116" s="71">
        <f>+'Niv1Pub  '!AL116+'Niv1Privé '!AL117</f>
        <v>58</v>
      </c>
      <c r="AK116" s="71">
        <f>+'Niv1Pub  '!AM116+'Niv1Privé '!AM117</f>
        <v>553</v>
      </c>
      <c r="AL116" s="71">
        <f>+'Niv1Pub  '!AN116</f>
        <v>201</v>
      </c>
      <c r="AM116" s="71">
        <f>+'Niv1Pub  '!AO116</f>
        <v>253</v>
      </c>
      <c r="AN116" s="71">
        <f>+'Niv1Pub  '!AP116</f>
        <v>22</v>
      </c>
      <c r="AO116" s="71">
        <f>+'Niv1Pub  '!AQ116</f>
        <v>476</v>
      </c>
      <c r="AP116" s="71">
        <f>+'Niv1Pub  '!AQ116+'Niv1Privé '!AN117</f>
        <v>564</v>
      </c>
      <c r="AQ116" s="71">
        <f>+'Niv1Pub  '!AR116+'Niv1Privé '!AO117</f>
        <v>13</v>
      </c>
      <c r="AR116" s="71">
        <f>+'Niv1Pub  '!AS116+'Niv1Privé '!AP117</f>
        <v>197</v>
      </c>
      <c r="AS116" s="71">
        <f>+'Niv1Pub  '!AT116+'Niv1Privé '!AQ117</f>
        <v>182</v>
      </c>
      <c r="AT116" s="71">
        <f>+'Niv1Pub  '!AU116+'Niv1Privé '!AR117</f>
        <v>15</v>
      </c>
    </row>
    <row r="117" spans="1:46" ht="15" customHeight="1">
      <c r="A117" s="14" t="s">
        <v>315</v>
      </c>
      <c r="B117" t="s">
        <v>316</v>
      </c>
      <c r="C117" s="122">
        <f>+'Niv1Pub  '!C117+'Niv1Privé '!C118</f>
        <v>20006</v>
      </c>
      <c r="D117" s="122">
        <f>+'Niv1Pub  '!D117+'Niv1Privé '!D118</f>
        <v>9697</v>
      </c>
      <c r="E117" s="122">
        <f>+'Niv1Pub  '!E117+'Niv1Privé '!E118</f>
        <v>13551</v>
      </c>
      <c r="F117" s="122">
        <f>+'Niv1Pub  '!F117+'Niv1Privé '!F118</f>
        <v>6592</v>
      </c>
      <c r="G117" s="122">
        <f>+'Niv1Pub  '!G117+'Niv1Privé '!G118</f>
        <v>10820</v>
      </c>
      <c r="H117" s="122">
        <f>+'Niv1Pub  '!H117+'Niv1Privé '!H118</f>
        <v>5232</v>
      </c>
      <c r="I117" s="122">
        <f>+'Niv1Pub  '!I117+'Niv1Privé '!I118</f>
        <v>6706</v>
      </c>
      <c r="J117" s="122">
        <f>+'Niv1Pub  '!J117+'Niv1Privé '!J118</f>
        <v>3298</v>
      </c>
      <c r="K117" s="122">
        <f>+'Niv1Pub  '!K117+'Niv1Privé '!K118</f>
        <v>4851</v>
      </c>
      <c r="L117" s="122">
        <f>+'Niv1Pub  '!L117+'Niv1Privé '!L118</f>
        <v>2303</v>
      </c>
      <c r="M117" s="121">
        <f t="shared" ref="M117:N119" si="28">++C117+E117+G117+I117+K117</f>
        <v>55934</v>
      </c>
      <c r="N117" s="121">
        <f t="shared" si="28"/>
        <v>27122</v>
      </c>
      <c r="O117" t="s">
        <v>316</v>
      </c>
      <c r="P117" s="122">
        <f>+'Niv1Pub  '!Q117+'Niv1Privé '!Q118</f>
        <v>8736</v>
      </c>
      <c r="Q117" s="122">
        <f>+'Niv1Pub  '!R117+'Niv1Privé '!R118</f>
        <v>4096</v>
      </c>
      <c r="R117" s="122">
        <f>+'Niv1Pub  '!S117+'Niv1Privé '!S118</f>
        <v>4120</v>
      </c>
      <c r="S117" s="122">
        <f>+'Niv1Pub  '!T117+'Niv1Privé '!T118</f>
        <v>1946</v>
      </c>
      <c r="T117" s="122">
        <f>+'Niv1Pub  '!U117+'Niv1Privé '!U118</f>
        <v>3318</v>
      </c>
      <c r="U117" s="122">
        <f>+'Niv1Pub  '!V117+'Niv1Privé '!V118</f>
        <v>1590</v>
      </c>
      <c r="V117" s="122">
        <f>+'Niv1Pub  '!W117+'Niv1Privé '!W118</f>
        <v>1666</v>
      </c>
      <c r="W117" s="122">
        <f>+'Niv1Pub  '!X117+'Niv1Privé '!X118</f>
        <v>819</v>
      </c>
      <c r="X117" s="122">
        <f>+'Niv1Pub  '!Y117+'Niv1Privé '!Y118</f>
        <v>1246</v>
      </c>
      <c r="Y117" s="122">
        <f>+'Niv1Pub  '!Z117+'Niv1Privé '!Z118</f>
        <v>590</v>
      </c>
      <c r="Z117" s="121">
        <f t="shared" si="26"/>
        <v>19086</v>
      </c>
      <c r="AA117" s="121">
        <f t="shared" si="26"/>
        <v>9041</v>
      </c>
      <c r="AB117" t="s">
        <v>316</v>
      </c>
      <c r="AC117" s="71">
        <f>+'Niv1Pub  '!AE117+'Niv1Privé '!AE118</f>
        <v>351</v>
      </c>
      <c r="AD117" s="71">
        <f>+'Niv1Pub  '!AF117+'Niv1Privé '!AF118</f>
        <v>324</v>
      </c>
      <c r="AE117" s="71">
        <f>+'Niv1Pub  '!AG117+'Niv1Privé '!AG118</f>
        <v>307</v>
      </c>
      <c r="AF117" s="71">
        <f>+'Niv1Pub  '!AH117+'Niv1Privé '!AH118</f>
        <v>251</v>
      </c>
      <c r="AG117" s="71">
        <f>+'Niv1Pub  '!AI117+'Niv1Privé '!AI118</f>
        <v>222</v>
      </c>
      <c r="AH117" s="71">
        <f>+'Niv1Pub  '!AJ117+'Niv1Privé '!AJ118</f>
        <v>1455</v>
      </c>
      <c r="AI117" s="71">
        <f>+'Niv1Pub  '!AK117+'Niv1Privé '!AK118</f>
        <v>810</v>
      </c>
      <c r="AJ117" s="71">
        <f>+'Niv1Pub  '!AL117+'Niv1Privé '!AL118</f>
        <v>70</v>
      </c>
      <c r="AK117" s="71">
        <f>+'Niv1Pub  '!AM117+'Niv1Privé '!AM118</f>
        <v>880</v>
      </c>
      <c r="AL117" s="71">
        <f>+'Niv1Pub  '!AN117</f>
        <v>325</v>
      </c>
      <c r="AM117" s="71">
        <f>+'Niv1Pub  '!AO117</f>
        <v>552</v>
      </c>
      <c r="AN117" s="71">
        <f>+'Niv1Pub  '!AP117</f>
        <v>0</v>
      </c>
      <c r="AO117" s="71">
        <f>+'Niv1Pub  '!AQ117</f>
        <v>878</v>
      </c>
      <c r="AP117" s="71">
        <f>+'Niv1Pub  '!AQ117+'Niv1Privé '!AN118</f>
        <v>943</v>
      </c>
      <c r="AQ117" s="71">
        <f>+'Niv1Pub  '!AR117+'Niv1Privé '!AO118</f>
        <v>15</v>
      </c>
      <c r="AR117" s="71">
        <f>+'Niv1Pub  '!AS117+'Niv1Privé '!AP118</f>
        <v>310</v>
      </c>
      <c r="AS117" s="71">
        <f>+'Niv1Pub  '!AT117+'Niv1Privé '!AQ118</f>
        <v>300</v>
      </c>
      <c r="AT117" s="71">
        <f>+'Niv1Pub  '!AU117+'Niv1Privé '!AR118</f>
        <v>10</v>
      </c>
    </row>
    <row r="118" spans="1:46" ht="15" customHeight="1">
      <c r="A118" s="14" t="s">
        <v>315</v>
      </c>
      <c r="B118" t="s">
        <v>317</v>
      </c>
      <c r="C118" s="122">
        <f>+'Niv1Pub  '!C118+'Niv1Privé '!C119</f>
        <v>9032</v>
      </c>
      <c r="D118" s="122">
        <f>+'Niv1Pub  '!D118+'Niv1Privé '!D119</f>
        <v>4408</v>
      </c>
      <c r="E118" s="122">
        <f>+'Niv1Pub  '!E118+'Niv1Privé '!E119</f>
        <v>11601</v>
      </c>
      <c r="F118" s="122">
        <f>+'Niv1Pub  '!F118+'Niv1Privé '!F119</f>
        <v>5694</v>
      </c>
      <c r="G118" s="122">
        <f>+'Niv1Pub  '!G118+'Niv1Privé '!G119</f>
        <v>7065</v>
      </c>
      <c r="H118" s="122">
        <f>+'Niv1Pub  '!H118+'Niv1Privé '!H119</f>
        <v>3474</v>
      </c>
      <c r="I118" s="122">
        <f>+'Niv1Pub  '!I118+'Niv1Privé '!I119</f>
        <v>3290</v>
      </c>
      <c r="J118" s="122">
        <f>+'Niv1Pub  '!J118+'Niv1Privé '!J119</f>
        <v>1544</v>
      </c>
      <c r="K118" s="122">
        <f>+'Niv1Pub  '!K118+'Niv1Privé '!K119</f>
        <v>3120</v>
      </c>
      <c r="L118" s="122">
        <f>+'Niv1Pub  '!L118+'Niv1Privé '!L119</f>
        <v>1451</v>
      </c>
      <c r="M118" s="121">
        <f t="shared" si="28"/>
        <v>34108</v>
      </c>
      <c r="N118" s="121">
        <f t="shared" si="28"/>
        <v>16571</v>
      </c>
      <c r="O118" t="s">
        <v>317</v>
      </c>
      <c r="P118" s="122">
        <f>+'Niv1Pub  '!Q118+'Niv1Privé '!Q119</f>
        <v>69</v>
      </c>
      <c r="Q118" s="122">
        <f>+'Niv1Pub  '!R118+'Niv1Privé '!R119</f>
        <v>31</v>
      </c>
      <c r="R118" s="122">
        <f>+'Niv1Pub  '!S118+'Niv1Privé '!S119</f>
        <v>4148</v>
      </c>
      <c r="S118" s="122">
        <f>+'Niv1Pub  '!T118+'Niv1Privé '!T119</f>
        <v>2050</v>
      </c>
      <c r="T118" s="122">
        <f>+'Niv1Pub  '!U118+'Niv1Privé '!U119</f>
        <v>1910</v>
      </c>
      <c r="U118" s="122">
        <f>+'Niv1Pub  '!V118+'Niv1Privé '!V119</f>
        <v>936</v>
      </c>
      <c r="V118" s="122">
        <f>+'Niv1Pub  '!W118+'Niv1Privé '!W119</f>
        <v>28</v>
      </c>
      <c r="W118" s="122">
        <f>+'Niv1Pub  '!X118+'Niv1Privé '!X119</f>
        <v>15</v>
      </c>
      <c r="X118" s="122">
        <f>+'Niv1Pub  '!Y118+'Niv1Privé '!Y119</f>
        <v>976</v>
      </c>
      <c r="Y118" s="122">
        <f>+'Niv1Pub  '!Z118+'Niv1Privé '!Z119</f>
        <v>448</v>
      </c>
      <c r="Z118" s="121">
        <f t="shared" si="26"/>
        <v>7131</v>
      </c>
      <c r="AA118" s="121">
        <f t="shared" si="26"/>
        <v>3480</v>
      </c>
      <c r="AB118" t="s">
        <v>317</v>
      </c>
      <c r="AC118" s="71">
        <f>+'Niv1Pub  '!AE118+'Niv1Privé '!AE119</f>
        <v>209</v>
      </c>
      <c r="AD118" s="71">
        <f>+'Niv1Pub  '!AF118+'Niv1Privé '!AF119</f>
        <v>235</v>
      </c>
      <c r="AE118" s="71">
        <f>+'Niv1Pub  '!AG118+'Niv1Privé '!AG119</f>
        <v>200</v>
      </c>
      <c r="AF118" s="71">
        <f>+'Niv1Pub  '!AH118+'Niv1Privé '!AH119</f>
        <v>182</v>
      </c>
      <c r="AG118" s="71">
        <f>+'Niv1Pub  '!AI118+'Niv1Privé '!AI119</f>
        <v>161</v>
      </c>
      <c r="AH118" s="71">
        <f>+'Niv1Pub  '!AJ118+'Niv1Privé '!AJ119</f>
        <v>987</v>
      </c>
      <c r="AI118" s="71">
        <f>+'Niv1Pub  '!AK118+'Niv1Privé '!AK119</f>
        <v>509</v>
      </c>
      <c r="AJ118" s="71">
        <f>+'Niv1Pub  '!AL118+'Niv1Privé '!AL119</f>
        <v>42</v>
      </c>
      <c r="AK118" s="71">
        <f>+'Niv1Pub  '!AM118+'Niv1Privé '!AM119</f>
        <v>551</v>
      </c>
      <c r="AL118" s="71">
        <f>+'Niv1Pub  '!AN118</f>
        <v>240</v>
      </c>
      <c r="AM118" s="71">
        <f>+'Niv1Pub  '!AO118</f>
        <v>309</v>
      </c>
      <c r="AN118" s="71">
        <f>+'Niv1Pub  '!AP118</f>
        <v>1</v>
      </c>
      <c r="AO118" s="71">
        <f>+'Niv1Pub  '!AQ118</f>
        <v>550</v>
      </c>
      <c r="AP118" s="71">
        <f>+'Niv1Pub  '!AQ118+'Niv1Privé '!AN119</f>
        <v>592</v>
      </c>
      <c r="AQ118" s="71">
        <f>+'Niv1Pub  '!AR118+'Niv1Privé '!AO119</f>
        <v>9</v>
      </c>
      <c r="AR118" s="71">
        <f>+'Niv1Pub  '!AS118+'Niv1Privé '!AP119</f>
        <v>195</v>
      </c>
      <c r="AS118" s="71">
        <f>+'Niv1Pub  '!AT118+'Niv1Privé '!AQ119</f>
        <v>194</v>
      </c>
      <c r="AT118" s="71">
        <f>+'Niv1Pub  '!AU118+'Niv1Privé '!AR119</f>
        <v>1</v>
      </c>
    </row>
    <row r="119" spans="1:46" ht="15" customHeight="1">
      <c r="A119" s="14" t="s">
        <v>315</v>
      </c>
      <c r="B119" t="s">
        <v>225</v>
      </c>
      <c r="C119" s="122">
        <f>+'Niv1Pub  '!C119+'Niv1Privé '!C120</f>
        <v>8826</v>
      </c>
      <c r="D119" s="122">
        <f>+'Niv1Pub  '!D119+'Niv1Privé '!D120</f>
        <v>4274</v>
      </c>
      <c r="E119" s="122">
        <f>+'Niv1Pub  '!E119+'Niv1Privé '!E120</f>
        <v>6834</v>
      </c>
      <c r="F119" s="122">
        <f>+'Niv1Pub  '!F119+'Niv1Privé '!F120</f>
        <v>3216</v>
      </c>
      <c r="G119" s="122">
        <f>+'Niv1Pub  '!G119+'Niv1Privé '!G120</f>
        <v>4597</v>
      </c>
      <c r="H119" s="122">
        <f>+'Niv1Pub  '!H119+'Niv1Privé '!H120</f>
        <v>2104</v>
      </c>
      <c r="I119" s="122">
        <f>+'Niv1Pub  '!I119+'Niv1Privé '!I120</f>
        <v>2375</v>
      </c>
      <c r="J119" s="122">
        <f>+'Niv1Pub  '!J119+'Niv1Privé '!J120</f>
        <v>1044</v>
      </c>
      <c r="K119" s="122">
        <f>+'Niv1Pub  '!K119+'Niv1Privé '!K120</f>
        <v>1705</v>
      </c>
      <c r="L119" s="122">
        <f>+'Niv1Pub  '!L119+'Niv1Privé '!L120</f>
        <v>700</v>
      </c>
      <c r="M119" s="121">
        <f t="shared" si="28"/>
        <v>24337</v>
      </c>
      <c r="N119" s="121">
        <f t="shared" si="28"/>
        <v>11338</v>
      </c>
      <c r="O119" t="s">
        <v>225</v>
      </c>
      <c r="P119" s="122">
        <f>+'Niv1Pub  '!Q119+'Niv1Privé '!Q120</f>
        <v>1683</v>
      </c>
      <c r="Q119" s="122">
        <f>+'Niv1Pub  '!R119+'Niv1Privé '!R120</f>
        <v>873</v>
      </c>
      <c r="R119" s="122">
        <f>+'Niv1Pub  '!S119+'Niv1Privé '!S120</f>
        <v>2006</v>
      </c>
      <c r="S119" s="122">
        <f>+'Niv1Pub  '!T119+'Niv1Privé '!T120</f>
        <v>975</v>
      </c>
      <c r="T119" s="122">
        <f>+'Niv1Pub  '!U119+'Niv1Privé '!U120</f>
        <v>1312</v>
      </c>
      <c r="U119" s="122">
        <f>+'Niv1Pub  '!V119+'Niv1Privé '!V120</f>
        <v>610</v>
      </c>
      <c r="V119" s="122">
        <f>+'Niv1Pub  '!W119+'Niv1Privé '!W120</f>
        <v>333</v>
      </c>
      <c r="W119" s="122">
        <f>+'Niv1Pub  '!X119+'Niv1Privé '!X120</f>
        <v>151</v>
      </c>
      <c r="X119" s="122">
        <f>+'Niv1Pub  '!Y119+'Niv1Privé '!Y120</f>
        <v>473</v>
      </c>
      <c r="Y119" s="122">
        <f>+'Niv1Pub  '!Z119+'Niv1Privé '!Z120</f>
        <v>200</v>
      </c>
      <c r="Z119" s="121">
        <f t="shared" si="26"/>
        <v>5807</v>
      </c>
      <c r="AA119" s="121">
        <f t="shared" si="26"/>
        <v>2809</v>
      </c>
      <c r="AB119" t="s">
        <v>225</v>
      </c>
      <c r="AC119" s="71">
        <f>+'Niv1Pub  '!AE119+'Niv1Privé '!AE120</f>
        <v>143</v>
      </c>
      <c r="AD119" s="71">
        <f>+'Niv1Pub  '!AF119+'Niv1Privé '!AF120</f>
        <v>141</v>
      </c>
      <c r="AE119" s="71">
        <f>+'Niv1Pub  '!AG119+'Niv1Privé '!AG120</f>
        <v>126</v>
      </c>
      <c r="AF119" s="71">
        <f>+'Niv1Pub  '!AH119+'Niv1Privé '!AH120</f>
        <v>104</v>
      </c>
      <c r="AG119" s="71">
        <f>+'Niv1Pub  '!AI119+'Niv1Privé '!AI120</f>
        <v>88</v>
      </c>
      <c r="AH119" s="71">
        <f>+'Niv1Pub  '!AJ119+'Niv1Privé '!AJ120</f>
        <v>602</v>
      </c>
      <c r="AI119" s="71">
        <f>+'Niv1Pub  '!AK119+'Niv1Privé '!AK120</f>
        <v>324</v>
      </c>
      <c r="AJ119" s="71">
        <f>+'Niv1Pub  '!AL119+'Niv1Privé '!AL120</f>
        <v>52</v>
      </c>
      <c r="AK119" s="71">
        <f>+'Niv1Pub  '!AM119+'Niv1Privé '!AM120</f>
        <v>376</v>
      </c>
      <c r="AL119" s="71">
        <f>+'Niv1Pub  '!AN119</f>
        <v>161</v>
      </c>
      <c r="AM119" s="71">
        <f>+'Niv1Pub  '!AO119</f>
        <v>204</v>
      </c>
      <c r="AN119" s="71">
        <f>+'Niv1Pub  '!AP119</f>
        <v>0</v>
      </c>
      <c r="AO119" s="71">
        <f>+'Niv1Pub  '!AQ119</f>
        <v>365</v>
      </c>
      <c r="AP119" s="71">
        <f>+'Niv1Pub  '!AQ119+'Niv1Privé '!AN120</f>
        <v>418</v>
      </c>
      <c r="AQ119" s="71">
        <f>+'Niv1Pub  '!AR119+'Niv1Privé '!AO120</f>
        <v>7</v>
      </c>
      <c r="AR119" s="71">
        <f>+'Niv1Pub  '!AS119+'Niv1Privé '!AP120</f>
        <v>123</v>
      </c>
      <c r="AS119" s="71">
        <f>+'Niv1Pub  '!AT119+'Niv1Privé '!AQ120</f>
        <v>119</v>
      </c>
      <c r="AT119" s="71">
        <f>+'Niv1Pub  '!AU119+'Niv1Privé '!AR120</f>
        <v>4</v>
      </c>
    </row>
    <row r="120" spans="1:46" ht="15" customHeight="1">
      <c r="A120" s="14" t="s">
        <v>315</v>
      </c>
      <c r="B120" t="s">
        <v>250</v>
      </c>
      <c r="C120" s="122">
        <f>+'Niv1Pub  '!C120+'Niv1Privé '!C121</f>
        <v>16580</v>
      </c>
      <c r="D120" s="122">
        <f>+'Niv1Pub  '!D120+'Niv1Privé '!D121</f>
        <v>8115</v>
      </c>
      <c r="E120" s="122">
        <f>+'Niv1Pub  '!E120+'Niv1Privé '!E121</f>
        <v>21047</v>
      </c>
      <c r="F120" s="122">
        <f>+'Niv1Pub  '!F120+'Niv1Privé '!F121</f>
        <v>10310</v>
      </c>
      <c r="G120" s="122">
        <f>+'Niv1Pub  '!G120+'Niv1Privé '!G121</f>
        <v>12554</v>
      </c>
      <c r="H120" s="122">
        <f>+'Niv1Pub  '!H120+'Niv1Privé '!H121</f>
        <v>6134</v>
      </c>
      <c r="I120" s="122">
        <f>+'Niv1Pub  '!I120+'Niv1Privé '!I121</f>
        <v>6700</v>
      </c>
      <c r="J120" s="122">
        <f>+'Niv1Pub  '!J120+'Niv1Privé '!J121</f>
        <v>3211</v>
      </c>
      <c r="K120" s="122">
        <f>+'Niv1Pub  '!K120+'Niv1Privé '!K121</f>
        <v>7449</v>
      </c>
      <c r="L120" s="122">
        <f>+'Niv1Pub  '!L120+'Niv1Privé '!L121</f>
        <v>3421</v>
      </c>
      <c r="M120" s="121">
        <f>++C120+E120+G120+I120+K120</f>
        <v>64330</v>
      </c>
      <c r="N120" s="121">
        <f>++D120+F120+H120+J120+L120</f>
        <v>31191</v>
      </c>
      <c r="O120" t="s">
        <v>250</v>
      </c>
      <c r="P120" s="122">
        <f>+'Niv1Pub  '!Q120+'Niv1Privé '!Q121</f>
        <v>367</v>
      </c>
      <c r="Q120" s="122">
        <f>+'Niv1Pub  '!R120+'Niv1Privé '!R121</f>
        <v>187</v>
      </c>
      <c r="R120" s="122">
        <f>+'Niv1Pub  '!S120+'Niv1Privé '!S121</f>
        <v>4395</v>
      </c>
      <c r="S120" s="122">
        <f>+'Niv1Pub  '!T120+'Niv1Privé '!T121</f>
        <v>2133</v>
      </c>
      <c r="T120" s="122">
        <f>+'Niv1Pub  '!U120+'Niv1Privé '!U121</f>
        <v>3558</v>
      </c>
      <c r="U120" s="122">
        <f>+'Niv1Pub  '!V120+'Niv1Privé '!V121</f>
        <v>1654</v>
      </c>
      <c r="V120" s="122">
        <f>+'Niv1Pub  '!W120+'Niv1Privé '!W121</f>
        <v>172</v>
      </c>
      <c r="W120" s="122">
        <f>+'Niv1Pub  '!X120+'Niv1Privé '!X121</f>
        <v>74</v>
      </c>
      <c r="X120" s="122">
        <f>+'Niv1Pub  '!Y120+'Niv1Privé '!Y121</f>
        <v>2129</v>
      </c>
      <c r="Y120" s="122">
        <f>+'Niv1Pub  '!Z120+'Niv1Privé '!Z121</f>
        <v>923</v>
      </c>
      <c r="Z120" s="121">
        <f>P120+R120+T120+V120+X120</f>
        <v>10621</v>
      </c>
      <c r="AA120" s="121">
        <f>Q120+S120+U120+W120+Y120</f>
        <v>4971</v>
      </c>
      <c r="AB120" t="s">
        <v>250</v>
      </c>
      <c r="AC120" s="71">
        <f>+'Niv1Pub  '!AE120+'Niv1Privé '!AE121</f>
        <v>424</v>
      </c>
      <c r="AD120" s="71">
        <f>+'Niv1Pub  '!AF120+'Niv1Privé '!AF121</f>
        <v>457</v>
      </c>
      <c r="AE120" s="71">
        <f>+'Niv1Pub  '!AG120+'Niv1Privé '!AG121</f>
        <v>401</v>
      </c>
      <c r="AF120" s="71">
        <f>+'Niv1Pub  '!AH120+'Niv1Privé '!AH121</f>
        <v>341</v>
      </c>
      <c r="AG120" s="71">
        <f>+'Niv1Pub  '!AI120+'Niv1Privé '!AI121</f>
        <v>310</v>
      </c>
      <c r="AH120" s="71">
        <f>+'Niv1Pub  '!AJ120+'Niv1Privé '!AJ121</f>
        <v>1933</v>
      </c>
      <c r="AI120" s="71">
        <f>+'Niv1Pub  '!AK120+'Niv1Privé '!AK121</f>
        <v>951</v>
      </c>
      <c r="AJ120" s="71">
        <f>+'Niv1Pub  '!AL120+'Niv1Privé '!AL121</f>
        <v>143</v>
      </c>
      <c r="AK120" s="71">
        <f>+'Niv1Pub  '!AM120+'Niv1Privé '!AM121</f>
        <v>1094</v>
      </c>
      <c r="AL120" s="71">
        <f>+'Niv1Pub  '!AN120</f>
        <v>384</v>
      </c>
      <c r="AM120" s="71">
        <f>+'Niv1Pub  '!AO120</f>
        <v>704</v>
      </c>
      <c r="AN120" s="71">
        <f>+'Niv1Pub  '!AP120</f>
        <v>42</v>
      </c>
      <c r="AO120" s="71">
        <f>+'Niv1Pub  '!AQ120</f>
        <v>1130</v>
      </c>
      <c r="AP120" s="71">
        <f>+'Niv1Pub  '!AQ120+'Niv1Privé '!AN121</f>
        <v>1218</v>
      </c>
      <c r="AQ120" s="71">
        <f>+'Niv1Pub  '!AR120+'Niv1Privé '!AO121</f>
        <v>42</v>
      </c>
      <c r="AR120" s="71">
        <f>+'Niv1Pub  '!AS120+'Niv1Privé '!AP121</f>
        <v>421</v>
      </c>
      <c r="AS120" s="71">
        <f>+'Niv1Pub  '!AT120+'Niv1Privé '!AQ121</f>
        <v>407</v>
      </c>
      <c r="AT120" s="71">
        <f>+'Niv1Pub  '!AU120+'Niv1Privé '!AR121</f>
        <v>14</v>
      </c>
    </row>
    <row r="121" spans="1:46" ht="15" customHeight="1">
      <c r="A121" s="97"/>
      <c r="B121" s="9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31"/>
      <c r="N121" s="131"/>
      <c r="O121" s="9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31"/>
      <c r="AA121" s="131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</row>
    <row r="122" spans="1:46" ht="13.5" customHeight="1"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468"/>
      <c r="O122" s="46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98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</row>
    <row r="123" spans="1:46">
      <c r="B123" s="86" t="s">
        <v>352</v>
      </c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26"/>
      <c r="O123" s="9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86" t="s">
        <v>2</v>
      </c>
      <c r="AC123" s="86"/>
      <c r="AD123" s="86"/>
      <c r="AE123" s="86"/>
      <c r="AF123" s="86"/>
      <c r="AG123" s="86"/>
      <c r="AH123" s="86"/>
      <c r="AI123" s="108"/>
      <c r="AJ123" s="86"/>
      <c r="AK123" s="108"/>
      <c r="AL123" s="86"/>
      <c r="AM123" s="86"/>
      <c r="AN123" s="86"/>
      <c r="AO123" s="108"/>
      <c r="AP123" s="108"/>
      <c r="AQ123" s="86"/>
    </row>
    <row r="124" spans="1:46">
      <c r="B124" s="86" t="s">
        <v>50</v>
      </c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86" t="s">
        <v>3</v>
      </c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86" t="s">
        <v>196</v>
      </c>
      <c r="AC124" s="86"/>
      <c r="AD124" s="86"/>
      <c r="AE124" s="86"/>
      <c r="AF124" s="86"/>
      <c r="AG124" s="86"/>
      <c r="AH124" s="86"/>
      <c r="AI124" s="108"/>
      <c r="AJ124" s="86"/>
      <c r="AK124" s="108"/>
      <c r="AL124" s="86"/>
      <c r="AM124" s="86"/>
      <c r="AN124" s="86"/>
      <c r="AO124" s="108"/>
      <c r="AP124" s="108"/>
      <c r="AQ124" s="86"/>
    </row>
    <row r="125" spans="1:46">
      <c r="B125" s="86" t="s">
        <v>279</v>
      </c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86" t="s">
        <v>256</v>
      </c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86" t="s">
        <v>279</v>
      </c>
      <c r="AC125" s="86"/>
      <c r="AD125" s="86"/>
      <c r="AE125" s="86"/>
      <c r="AF125" s="86"/>
      <c r="AG125" s="86"/>
      <c r="AH125" s="86"/>
      <c r="AI125" s="108"/>
      <c r="AJ125" s="86"/>
      <c r="AK125" s="108"/>
      <c r="AL125" s="86"/>
      <c r="AM125" s="86"/>
      <c r="AN125" s="86"/>
      <c r="AO125" s="108"/>
      <c r="AP125" s="108"/>
      <c r="AQ125" s="86"/>
    </row>
    <row r="126" spans="1:46"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86" t="s">
        <v>279</v>
      </c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</row>
    <row r="127" spans="1:46">
      <c r="B127" s="89" t="s">
        <v>264</v>
      </c>
      <c r="C127" s="119"/>
      <c r="D127" s="119"/>
      <c r="E127" s="119"/>
      <c r="F127" s="119"/>
      <c r="G127" s="119"/>
      <c r="H127" s="119"/>
      <c r="I127" s="119"/>
      <c r="J127" s="119"/>
      <c r="K127" s="119" t="s">
        <v>68</v>
      </c>
      <c r="L127" s="119"/>
      <c r="M127" s="119"/>
      <c r="N127" s="119"/>
      <c r="P127" s="119"/>
      <c r="Q127" s="119"/>
      <c r="R127" s="119"/>
      <c r="S127" s="119"/>
      <c r="T127" s="119"/>
      <c r="U127" s="119"/>
      <c r="V127" s="119"/>
      <c r="W127" s="119"/>
      <c r="X127" s="119" t="s">
        <v>68</v>
      </c>
      <c r="Y127" s="119"/>
      <c r="Z127" s="119"/>
      <c r="AA127" s="119"/>
      <c r="AB127" s="89" t="s">
        <v>264</v>
      </c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P127" s="100"/>
      <c r="AQ127" s="100"/>
      <c r="AS127" s="100" t="s">
        <v>68</v>
      </c>
    </row>
    <row r="128" spans="1:46"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89" t="s">
        <v>264</v>
      </c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</row>
    <row r="129" spans="1:46" ht="17.25" customHeight="1">
      <c r="B129" s="90"/>
      <c r="C129" s="27" t="s">
        <v>74</v>
      </c>
      <c r="D129" s="73"/>
      <c r="E129" s="27" t="s">
        <v>75</v>
      </c>
      <c r="F129" s="73"/>
      <c r="G129" s="27" t="s">
        <v>76</v>
      </c>
      <c r="H129" s="73"/>
      <c r="I129" s="27" t="s">
        <v>77</v>
      </c>
      <c r="J129" s="73"/>
      <c r="K129" s="27" t="s">
        <v>78</v>
      </c>
      <c r="L129" s="73"/>
      <c r="M129" s="27" t="s">
        <v>57</v>
      </c>
      <c r="N129" s="73"/>
      <c r="P129" s="27" t="s">
        <v>74</v>
      </c>
      <c r="Q129" s="73"/>
      <c r="R129" s="27" t="s">
        <v>75</v>
      </c>
      <c r="S129" s="73"/>
      <c r="T129" s="27" t="s">
        <v>76</v>
      </c>
      <c r="U129" s="73"/>
      <c r="V129" s="27" t="s">
        <v>77</v>
      </c>
      <c r="W129" s="73"/>
      <c r="X129" s="27" t="s">
        <v>78</v>
      </c>
      <c r="Y129" s="73"/>
      <c r="Z129" s="27" t="s">
        <v>57</v>
      </c>
      <c r="AA129" s="73"/>
      <c r="AB129" s="348"/>
      <c r="AC129" s="559" t="s">
        <v>59</v>
      </c>
      <c r="AD129" s="559"/>
      <c r="AE129" s="559"/>
      <c r="AF129" s="559"/>
      <c r="AG129" s="559"/>
      <c r="AH129" s="560"/>
      <c r="AI129" s="209" t="s">
        <v>47</v>
      </c>
      <c r="AJ129" s="239"/>
      <c r="AK129" s="92"/>
      <c r="AL129" s="209" t="s">
        <v>259</v>
      </c>
      <c r="AM129" s="241"/>
      <c r="AN129" s="92"/>
      <c r="AO129" s="166"/>
      <c r="AP129" s="91"/>
      <c r="AQ129" s="242" t="s">
        <v>175</v>
      </c>
      <c r="AR129" s="209" t="s">
        <v>176</v>
      </c>
      <c r="AS129" s="239"/>
      <c r="AT129" s="243"/>
    </row>
    <row r="130" spans="1:46" ht="30" customHeight="1">
      <c r="B130" s="217" t="s">
        <v>191</v>
      </c>
      <c r="C130" s="28" t="s">
        <v>257</v>
      </c>
      <c r="D130" s="28" t="s">
        <v>79</v>
      </c>
      <c r="E130" s="28" t="s">
        <v>257</v>
      </c>
      <c r="F130" s="28" t="s">
        <v>79</v>
      </c>
      <c r="G130" s="28" t="s">
        <v>257</v>
      </c>
      <c r="H130" s="28" t="s">
        <v>79</v>
      </c>
      <c r="I130" s="28" t="s">
        <v>257</v>
      </c>
      <c r="J130" s="28" t="s">
        <v>79</v>
      </c>
      <c r="K130" s="28" t="s">
        <v>257</v>
      </c>
      <c r="L130" s="28" t="s">
        <v>79</v>
      </c>
      <c r="M130" s="28" t="s">
        <v>257</v>
      </c>
      <c r="N130" s="28" t="s">
        <v>79</v>
      </c>
      <c r="O130" s="90"/>
      <c r="P130" s="28" t="s">
        <v>257</v>
      </c>
      <c r="Q130" s="28" t="s">
        <v>79</v>
      </c>
      <c r="R130" s="28" t="s">
        <v>257</v>
      </c>
      <c r="S130" s="28" t="s">
        <v>79</v>
      </c>
      <c r="T130" s="28" t="s">
        <v>257</v>
      </c>
      <c r="U130" s="28" t="s">
        <v>79</v>
      </c>
      <c r="V130" s="28" t="s">
        <v>257</v>
      </c>
      <c r="W130" s="28" t="s">
        <v>79</v>
      </c>
      <c r="X130" s="28" t="s">
        <v>257</v>
      </c>
      <c r="Y130" s="28" t="s">
        <v>79</v>
      </c>
      <c r="Z130" s="28" t="s">
        <v>257</v>
      </c>
      <c r="AA130" s="28" t="s">
        <v>79</v>
      </c>
      <c r="AB130" s="287" t="s">
        <v>191</v>
      </c>
      <c r="AC130" s="167" t="s">
        <v>177</v>
      </c>
      <c r="AD130" s="167" t="s">
        <v>178</v>
      </c>
      <c r="AE130" s="167" t="s">
        <v>179</v>
      </c>
      <c r="AF130" s="167" t="s">
        <v>180</v>
      </c>
      <c r="AG130" s="167" t="s">
        <v>181</v>
      </c>
      <c r="AH130" s="216" t="s">
        <v>73</v>
      </c>
      <c r="AI130" s="216" t="s">
        <v>182</v>
      </c>
      <c r="AJ130" s="244" t="s">
        <v>183</v>
      </c>
      <c r="AK130" s="244" t="s">
        <v>184</v>
      </c>
      <c r="AL130" s="245" t="s">
        <v>258</v>
      </c>
      <c r="AM130" s="172" t="s">
        <v>185</v>
      </c>
      <c r="AN130" s="172" t="s">
        <v>90</v>
      </c>
      <c r="AO130" s="172" t="s">
        <v>186</v>
      </c>
      <c r="AP130" s="246" t="s">
        <v>187</v>
      </c>
      <c r="AQ130" s="247" t="s">
        <v>58</v>
      </c>
      <c r="AR130" s="248" t="s">
        <v>65</v>
      </c>
      <c r="AS130" s="210" t="s">
        <v>63</v>
      </c>
      <c r="AT130" s="248" t="s">
        <v>66</v>
      </c>
    </row>
    <row r="131" spans="1:46">
      <c r="B131" s="221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217" t="s">
        <v>191</v>
      </c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71"/>
      <c r="AC131" s="160"/>
      <c r="AD131" s="160"/>
      <c r="AE131" s="160"/>
      <c r="AF131" s="160"/>
      <c r="AG131" s="90"/>
      <c r="AH131" s="84"/>
      <c r="AI131" s="170"/>
      <c r="AJ131" s="170"/>
      <c r="AK131" s="84"/>
      <c r="AL131" s="84"/>
      <c r="AM131" s="84"/>
      <c r="AN131" s="84"/>
      <c r="AO131" s="160"/>
      <c r="AP131" s="84"/>
      <c r="AQ131" s="251"/>
      <c r="AR131" s="208"/>
      <c r="AS131" s="208"/>
      <c r="AT131" s="208"/>
    </row>
    <row r="132" spans="1:46" ht="13.5" customHeight="1">
      <c r="B132" s="70" t="s">
        <v>81</v>
      </c>
      <c r="C132" s="121">
        <f>SUM(C134:C151)</f>
        <v>186664</v>
      </c>
      <c r="D132" s="121">
        <f t="shared" ref="D132:N132" si="29">SUM(D134:D151)</f>
        <v>91229</v>
      </c>
      <c r="E132" s="121">
        <f t="shared" si="29"/>
        <v>210067</v>
      </c>
      <c r="F132" s="121">
        <f t="shared" si="29"/>
        <v>101078</v>
      </c>
      <c r="G132" s="121">
        <f t="shared" si="29"/>
        <v>139792</v>
      </c>
      <c r="H132" s="121">
        <f t="shared" si="29"/>
        <v>68836</v>
      </c>
      <c r="I132" s="121">
        <f t="shared" si="29"/>
        <v>67887</v>
      </c>
      <c r="J132" s="121">
        <f t="shared" si="29"/>
        <v>33995</v>
      </c>
      <c r="K132" s="121">
        <f t="shared" si="29"/>
        <v>64502</v>
      </c>
      <c r="L132" s="121">
        <f t="shared" si="29"/>
        <v>32395</v>
      </c>
      <c r="M132" s="121">
        <f t="shared" si="29"/>
        <v>668912</v>
      </c>
      <c r="N132" s="121">
        <f t="shared" si="29"/>
        <v>327533</v>
      </c>
      <c r="O132" s="70" t="s">
        <v>81</v>
      </c>
      <c r="P132" s="121">
        <f>SUM(P134:P151)</f>
        <v>21881</v>
      </c>
      <c r="Q132" s="121">
        <f t="shared" ref="Q132:AA132" si="30">SUM(Q134:Q151)</f>
        <v>10409</v>
      </c>
      <c r="R132" s="121">
        <f t="shared" si="30"/>
        <v>76439</v>
      </c>
      <c r="S132" s="121">
        <f t="shared" si="30"/>
        <v>35218</v>
      </c>
      <c r="T132" s="121">
        <f t="shared" si="30"/>
        <v>39353</v>
      </c>
      <c r="U132" s="121">
        <f t="shared" si="30"/>
        <v>18973</v>
      </c>
      <c r="V132" s="121">
        <f t="shared" si="30"/>
        <v>3656</v>
      </c>
      <c r="W132" s="121">
        <f t="shared" si="30"/>
        <v>1831</v>
      </c>
      <c r="X132" s="121">
        <f t="shared" si="30"/>
        <v>17240</v>
      </c>
      <c r="Y132" s="121">
        <f t="shared" si="30"/>
        <v>8672</v>
      </c>
      <c r="Z132" s="121">
        <f t="shared" si="30"/>
        <v>158569</v>
      </c>
      <c r="AA132" s="121">
        <f t="shared" si="30"/>
        <v>75103</v>
      </c>
      <c r="AB132" s="70" t="s">
        <v>81</v>
      </c>
      <c r="AC132" s="121">
        <f t="shared" ref="AC132:AH132" si="31">SUM(AC136:AC151)</f>
        <v>3722</v>
      </c>
      <c r="AD132" s="121">
        <f t="shared" si="31"/>
        <v>3886</v>
      </c>
      <c r="AE132" s="121">
        <f t="shared" si="31"/>
        <v>3425</v>
      </c>
      <c r="AF132" s="121">
        <f t="shared" si="31"/>
        <v>2150</v>
      </c>
      <c r="AG132" s="121">
        <f t="shared" si="31"/>
        <v>1962</v>
      </c>
      <c r="AH132" s="121">
        <f t="shared" si="31"/>
        <v>15145</v>
      </c>
      <c r="AI132" s="121">
        <f t="shared" ref="AI132:AT132" si="32">SUM(AI134:AI151)</f>
        <v>10232</v>
      </c>
      <c r="AJ132" s="121">
        <f t="shared" si="32"/>
        <v>1444</v>
      </c>
      <c r="AK132" s="121">
        <f t="shared" si="32"/>
        <v>11676</v>
      </c>
      <c r="AL132" s="121">
        <f t="shared" si="32"/>
        <v>5319</v>
      </c>
      <c r="AM132" s="121">
        <f t="shared" si="32"/>
        <v>5758</v>
      </c>
      <c r="AN132" s="121">
        <f t="shared" si="32"/>
        <v>180</v>
      </c>
      <c r="AO132" s="121">
        <f t="shared" si="32"/>
        <v>11257</v>
      </c>
      <c r="AP132" s="121">
        <f t="shared" si="32"/>
        <v>12555</v>
      </c>
      <c r="AQ132" s="121">
        <f t="shared" si="32"/>
        <v>362</v>
      </c>
      <c r="AR132" s="121">
        <f t="shared" si="32"/>
        <v>3995</v>
      </c>
      <c r="AS132" s="121">
        <f t="shared" si="32"/>
        <v>3733</v>
      </c>
      <c r="AT132" s="121">
        <f t="shared" si="32"/>
        <v>262</v>
      </c>
    </row>
    <row r="133" spans="1:46" ht="9.75" customHeight="1">
      <c r="B133" s="70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88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1"/>
      <c r="AA133" s="121"/>
      <c r="AB133" s="70"/>
      <c r="AC133" s="71"/>
      <c r="AD133" s="71"/>
      <c r="AE133" s="71"/>
      <c r="AF133" s="71"/>
      <c r="AG133" s="70"/>
      <c r="AH133" s="71"/>
      <c r="AI133" s="71"/>
      <c r="AJ133" s="71"/>
      <c r="AK133" s="71"/>
      <c r="AL133" s="71"/>
      <c r="AM133" s="71"/>
      <c r="AN133" s="71"/>
      <c r="AO133" s="71"/>
      <c r="AP133" s="71"/>
      <c r="AQ133" s="101"/>
      <c r="AR133" s="96"/>
      <c r="AS133" s="96"/>
      <c r="AT133" s="96"/>
    </row>
    <row r="134" spans="1:46" ht="14.25" customHeight="1">
      <c r="A134" s="14" t="s">
        <v>318</v>
      </c>
      <c r="B134" t="s">
        <v>251</v>
      </c>
      <c r="C134" s="122">
        <f>+'Niv1Pub  '!C134+'Niv1Privé '!C135</f>
        <v>13107</v>
      </c>
      <c r="D134" s="122">
        <f>+'Niv1Pub  '!D134+'Niv1Privé '!D135</f>
        <v>6249</v>
      </c>
      <c r="E134" s="122">
        <f>+'Niv1Pub  '!E134+'Niv1Privé '!E135</f>
        <v>14809</v>
      </c>
      <c r="F134" s="122">
        <f>+'Niv1Pub  '!F134+'Niv1Privé '!F135</f>
        <v>7194</v>
      </c>
      <c r="G134" s="122">
        <f>+'Niv1Pub  '!G134+'Niv1Privé '!G135</f>
        <v>12186</v>
      </c>
      <c r="H134" s="122">
        <f>+'Niv1Pub  '!H134+'Niv1Privé '!H135</f>
        <v>6125</v>
      </c>
      <c r="I134" s="122">
        <f>+'Niv1Pub  '!I134+'Niv1Privé '!I135</f>
        <v>7466</v>
      </c>
      <c r="J134" s="122">
        <f>+'Niv1Pub  '!J134+'Niv1Privé '!J135</f>
        <v>3892</v>
      </c>
      <c r="K134" s="122">
        <f>+'Niv1Pub  '!K134+'Niv1Privé '!K135</f>
        <v>6986</v>
      </c>
      <c r="L134" s="122">
        <f>+'Niv1Pub  '!L134+'Niv1Privé '!L135</f>
        <v>3642</v>
      </c>
      <c r="M134" s="121">
        <f t="shared" ref="M134:N136" si="33">++C134+E134+G134+I134+K134</f>
        <v>54554</v>
      </c>
      <c r="N134" s="121">
        <f t="shared" si="33"/>
        <v>27102</v>
      </c>
      <c r="O134" t="s">
        <v>251</v>
      </c>
      <c r="P134" s="122">
        <f>+'Niv1Pub  '!Q134+'Niv1Privé '!Q135</f>
        <v>2609</v>
      </c>
      <c r="Q134" s="122">
        <f>+'Niv1Pub  '!R134+'Niv1Privé '!R135</f>
        <v>1177</v>
      </c>
      <c r="R134" s="122">
        <f>+'Niv1Pub  '!S134+'Niv1Privé '!S135</f>
        <v>2916</v>
      </c>
      <c r="S134" s="122">
        <f>+'Niv1Pub  '!T134+'Niv1Privé '!T135</f>
        <v>1307</v>
      </c>
      <c r="T134" s="122">
        <f>+'Niv1Pub  '!U134+'Niv1Privé '!U135</f>
        <v>3009</v>
      </c>
      <c r="U134" s="122">
        <f>+'Niv1Pub  '!V134+'Niv1Privé '!V135</f>
        <v>1487</v>
      </c>
      <c r="V134" s="122">
        <f>+'Niv1Pub  '!W134+'Niv1Privé '!W135</f>
        <v>956</v>
      </c>
      <c r="W134" s="122">
        <f>+'Niv1Pub  '!X134+'Niv1Privé '!X135</f>
        <v>520</v>
      </c>
      <c r="X134" s="122">
        <f>+'Niv1Pub  '!Y134+'Niv1Privé '!Y135</f>
        <v>1458</v>
      </c>
      <c r="Y134" s="122">
        <f>+'Niv1Pub  '!Z134+'Niv1Privé '!Z135</f>
        <v>766</v>
      </c>
      <c r="Z134" s="121">
        <f>P134+R134+T134+V134+X134</f>
        <v>10948</v>
      </c>
      <c r="AA134" s="121">
        <f>Q134+S134+U134+W134+Y134</f>
        <v>5257</v>
      </c>
      <c r="AB134" t="s">
        <v>251</v>
      </c>
      <c r="AC134" s="71">
        <f>+'Niv1Pub  '!AE134+'Niv1Privé '!AE167</f>
        <v>352</v>
      </c>
      <c r="AD134" s="71">
        <f>+'Niv1Pub  '!AF134+'Niv1Privé '!AF167</f>
        <v>369</v>
      </c>
      <c r="AE134" s="71">
        <f>+'Niv1Pub  '!AG134+'Niv1Privé '!AG167</f>
        <v>356</v>
      </c>
      <c r="AF134" s="71">
        <f>+'Niv1Pub  '!AH134+'Niv1Privé '!AH167</f>
        <v>234</v>
      </c>
      <c r="AG134" s="71">
        <f>+'Niv1Pub  '!AI134+'Niv1Privé '!AI167</f>
        <v>213</v>
      </c>
      <c r="AH134" s="71">
        <f>+'Niv1Pub  '!AJ134+'Niv1Privé '!AJ167</f>
        <v>1524</v>
      </c>
      <c r="AI134" s="71">
        <f>+'Niv1Pub  '!AK134+'Niv1Privé '!AK167</f>
        <v>906</v>
      </c>
      <c r="AJ134" s="71">
        <f>+'Niv1Pub  '!AL134+'Niv1Privé '!AL167</f>
        <v>47</v>
      </c>
      <c r="AK134" s="71">
        <f>+'Niv1Pub  '!AM134+'Niv1Privé '!AM167</f>
        <v>953</v>
      </c>
      <c r="AL134" s="71">
        <f>+'Niv1Pub  '!AN134</f>
        <v>611</v>
      </c>
      <c r="AM134" s="71">
        <f>+'Niv1Pub  '!AO134</f>
        <v>374</v>
      </c>
      <c r="AN134" s="71">
        <f>+'Niv1Pub  '!AP134</f>
        <v>35</v>
      </c>
      <c r="AO134" s="71">
        <f>+'Niv1Pub  '!AQ134</f>
        <v>1020</v>
      </c>
      <c r="AP134" s="71">
        <f>+'Niv1Pub  '!AQ134+'Niv1Privé '!AN167</f>
        <v>1129</v>
      </c>
      <c r="AQ134" s="71">
        <f>+'Niv1Pub  '!AR134+'Niv1Privé '!AO167</f>
        <v>55</v>
      </c>
      <c r="AR134" s="71">
        <f>+'Niv1Pub  '!AS134+'Niv1Privé '!AP167</f>
        <v>308</v>
      </c>
      <c r="AS134" s="71">
        <f>+'Niv1Pub  '!AT134+'Niv1Privé '!AQ167</f>
        <v>303</v>
      </c>
      <c r="AT134" s="71">
        <f>+'Niv1Pub  '!AU134+'Niv1Privé '!AR167</f>
        <v>5</v>
      </c>
    </row>
    <row r="135" spans="1:46" ht="14.25" customHeight="1">
      <c r="A135" s="14" t="s">
        <v>318</v>
      </c>
      <c r="B135" t="s">
        <v>48</v>
      </c>
      <c r="C135" s="122">
        <f>+'Niv1Pub  '!C135+'Niv1Privé '!C136</f>
        <v>12123</v>
      </c>
      <c r="D135" s="122">
        <f>+'Niv1Pub  '!D135+'Niv1Privé '!D136</f>
        <v>5910</v>
      </c>
      <c r="E135" s="122">
        <f>+'Niv1Pub  '!E135+'Niv1Privé '!E136</f>
        <v>12278</v>
      </c>
      <c r="F135" s="122">
        <f>+'Niv1Pub  '!F135+'Niv1Privé '!F136</f>
        <v>5888</v>
      </c>
      <c r="G135" s="122">
        <f>+'Niv1Pub  '!G135+'Niv1Privé '!G136</f>
        <v>10225</v>
      </c>
      <c r="H135" s="122">
        <f>+'Niv1Pub  '!H135+'Niv1Privé '!H136</f>
        <v>4977</v>
      </c>
      <c r="I135" s="122">
        <f>+'Niv1Pub  '!I135+'Niv1Privé '!I136</f>
        <v>6316</v>
      </c>
      <c r="J135" s="122">
        <f>+'Niv1Pub  '!J135+'Niv1Privé '!J136</f>
        <v>3157</v>
      </c>
      <c r="K135" s="122">
        <f>+'Niv1Pub  '!K135+'Niv1Privé '!K136</f>
        <v>5908</v>
      </c>
      <c r="L135" s="122">
        <f>+'Niv1Pub  '!L135+'Niv1Privé '!L136</f>
        <v>2969</v>
      </c>
      <c r="M135" s="121">
        <f t="shared" si="33"/>
        <v>46850</v>
      </c>
      <c r="N135" s="121">
        <f t="shared" si="33"/>
        <v>22901</v>
      </c>
      <c r="O135" t="s">
        <v>48</v>
      </c>
      <c r="P135" s="122">
        <f>+'Niv1Pub  '!Q135+'Niv1Privé '!Q136</f>
        <v>1211</v>
      </c>
      <c r="Q135" s="122">
        <f>+'Niv1Pub  '!R135+'Niv1Privé '!R136</f>
        <v>525</v>
      </c>
      <c r="R135" s="122">
        <f>+'Niv1Pub  '!S135+'Niv1Privé '!S136</f>
        <v>2966</v>
      </c>
      <c r="S135" s="122">
        <f>+'Niv1Pub  '!T135+'Niv1Privé '!T136</f>
        <v>1323</v>
      </c>
      <c r="T135" s="122">
        <f>+'Niv1Pub  '!U135+'Niv1Privé '!U136</f>
        <v>2100</v>
      </c>
      <c r="U135" s="122">
        <f>+'Niv1Pub  '!V135+'Niv1Privé '!V136</f>
        <v>981</v>
      </c>
      <c r="V135" s="122">
        <f>+'Niv1Pub  '!W135+'Niv1Privé '!W136</f>
        <v>373</v>
      </c>
      <c r="W135" s="122">
        <f>+'Niv1Pub  '!X135+'Niv1Privé '!X136</f>
        <v>165</v>
      </c>
      <c r="X135" s="122">
        <f>+'Niv1Pub  '!Y135+'Niv1Privé '!Y136</f>
        <v>1323</v>
      </c>
      <c r="Y135" s="122">
        <f>+'Niv1Pub  '!Z135+'Niv1Privé '!Z136</f>
        <v>715</v>
      </c>
      <c r="Z135" s="121">
        <f>P135+R135+T135+V135+X135</f>
        <v>7973</v>
      </c>
      <c r="AA135" s="121">
        <f>Q135+S135+U135+W135+Y135</f>
        <v>3709</v>
      </c>
      <c r="AB135" t="s">
        <v>48</v>
      </c>
      <c r="AC135" s="71">
        <f>+'Niv1Pub  '!AE135+'Niv1Privé '!AE168</f>
        <v>255</v>
      </c>
      <c r="AD135" s="71">
        <f>+'Niv1Pub  '!AF135+'Niv1Privé '!AF168</f>
        <v>270</v>
      </c>
      <c r="AE135" s="71">
        <f>+'Niv1Pub  '!AG135+'Niv1Privé '!AG168</f>
        <v>259</v>
      </c>
      <c r="AF135" s="71">
        <f>+'Niv1Pub  '!AH135+'Niv1Privé '!AH168</f>
        <v>182</v>
      </c>
      <c r="AG135" s="71">
        <f>+'Niv1Pub  '!AI135+'Niv1Privé '!AI168</f>
        <v>174</v>
      </c>
      <c r="AH135" s="71">
        <f>+'Niv1Pub  '!AJ135+'Niv1Privé '!AJ168</f>
        <v>1140</v>
      </c>
      <c r="AI135" s="71">
        <f>+'Niv1Pub  '!AK135+'Niv1Privé '!AK168</f>
        <v>733</v>
      </c>
      <c r="AJ135" s="71">
        <f>+'Niv1Pub  '!AL135+'Niv1Privé '!AL168</f>
        <v>36</v>
      </c>
      <c r="AK135" s="71">
        <f>+'Niv1Pub  '!AM135+'Niv1Privé '!AM168</f>
        <v>769</v>
      </c>
      <c r="AL135" s="71">
        <f>+'Niv1Pub  '!AN135</f>
        <v>479</v>
      </c>
      <c r="AM135" s="71">
        <f>+'Niv1Pub  '!AO135</f>
        <v>363</v>
      </c>
      <c r="AN135" s="71">
        <f>+'Niv1Pub  '!AP135</f>
        <v>18</v>
      </c>
      <c r="AO135" s="71">
        <f>+'Niv1Pub  '!AQ135</f>
        <v>860</v>
      </c>
      <c r="AP135" s="71">
        <f>+'Niv1Pub  '!AQ135+'Niv1Privé '!AN168</f>
        <v>895</v>
      </c>
      <c r="AQ135" s="71">
        <f>+'Niv1Pub  '!AR135+'Niv1Privé '!AO168</f>
        <v>17</v>
      </c>
      <c r="AR135" s="71">
        <f>+'Niv1Pub  '!AS135+'Niv1Privé '!AP168</f>
        <v>229</v>
      </c>
      <c r="AS135" s="71">
        <f>+'Niv1Pub  '!AT135+'Niv1Privé '!AQ168</f>
        <v>218</v>
      </c>
      <c r="AT135" s="71">
        <f>+'Niv1Pub  '!AU135+'Niv1Privé '!AR168</f>
        <v>11</v>
      </c>
    </row>
    <row r="136" spans="1:46" ht="14.25" customHeight="1">
      <c r="A136" s="14" t="s">
        <v>318</v>
      </c>
      <c r="B136" t="s">
        <v>229</v>
      </c>
      <c r="C136" s="122">
        <f>+'Niv1Pub  '!C136+'Niv1Privé '!C137</f>
        <v>5831</v>
      </c>
      <c r="D136" s="122">
        <f>+'Niv1Pub  '!D136+'Niv1Privé '!D137</f>
        <v>2909</v>
      </c>
      <c r="E136" s="122">
        <f>+'Niv1Pub  '!E136+'Niv1Privé '!E137</f>
        <v>4258</v>
      </c>
      <c r="F136" s="122">
        <f>+'Niv1Pub  '!F136+'Niv1Privé '!F137</f>
        <v>2051</v>
      </c>
      <c r="G136" s="122">
        <f>+'Niv1Pub  '!G136+'Niv1Privé '!G137</f>
        <v>3238</v>
      </c>
      <c r="H136" s="122">
        <f>+'Niv1Pub  '!H136+'Niv1Privé '!H137</f>
        <v>1462</v>
      </c>
      <c r="I136" s="122">
        <f>+'Niv1Pub  '!I136+'Niv1Privé '!I137</f>
        <v>2031</v>
      </c>
      <c r="J136" s="122">
        <f>+'Niv1Pub  '!J136+'Niv1Privé '!J137</f>
        <v>952</v>
      </c>
      <c r="K136" s="122">
        <f>+'Niv1Pub  '!K136+'Niv1Privé '!K137</f>
        <v>1223</v>
      </c>
      <c r="L136" s="122">
        <f>+'Niv1Pub  '!L136+'Niv1Privé '!L137</f>
        <v>560</v>
      </c>
      <c r="M136" s="121">
        <f t="shared" si="33"/>
        <v>16581</v>
      </c>
      <c r="N136" s="121">
        <f t="shared" si="33"/>
        <v>7934</v>
      </c>
      <c r="O136" t="s">
        <v>229</v>
      </c>
      <c r="P136" s="122">
        <f>+'Niv1Pub  '!Q136+'Niv1Privé '!Q137</f>
        <v>2731</v>
      </c>
      <c r="Q136" s="122">
        <f>+'Niv1Pub  '!R136+'Niv1Privé '!R137</f>
        <v>1356</v>
      </c>
      <c r="R136" s="122">
        <f>+'Niv1Pub  '!S136+'Niv1Privé '!S137</f>
        <v>1505</v>
      </c>
      <c r="S136" s="122">
        <f>+'Niv1Pub  '!T136+'Niv1Privé '!T137</f>
        <v>710</v>
      </c>
      <c r="T136" s="122">
        <f>+'Niv1Pub  '!U136+'Niv1Privé '!U137</f>
        <v>883</v>
      </c>
      <c r="U136" s="122">
        <f>+'Niv1Pub  '!V136+'Niv1Privé '!V137</f>
        <v>418</v>
      </c>
      <c r="V136" s="122">
        <f>+'Niv1Pub  '!W136+'Niv1Privé '!W137</f>
        <v>474</v>
      </c>
      <c r="W136" s="122">
        <f>+'Niv1Pub  '!X136+'Niv1Privé '!X137</f>
        <v>233</v>
      </c>
      <c r="X136" s="122">
        <f>+'Niv1Pub  '!Y136+'Niv1Privé '!Y137</f>
        <v>175</v>
      </c>
      <c r="Y136" s="122">
        <f>+'Niv1Pub  '!Z136+'Niv1Privé '!Z137</f>
        <v>61</v>
      </c>
      <c r="Z136" s="121">
        <f t="shared" ref="Z136:AA150" si="34">P136+R136+T136+V136+X136</f>
        <v>5768</v>
      </c>
      <c r="AA136" s="121">
        <f t="shared" si="34"/>
        <v>2778</v>
      </c>
      <c r="AB136" t="s">
        <v>229</v>
      </c>
      <c r="AC136" s="71">
        <f>+'Niv1Pub  '!AE136+'Niv1Privé '!AE169</f>
        <v>141</v>
      </c>
      <c r="AD136" s="71">
        <f>+'Niv1Pub  '!AF136+'Niv1Privé '!AF169</f>
        <v>137</v>
      </c>
      <c r="AE136" s="71">
        <f>+'Niv1Pub  '!AG136+'Niv1Privé '!AG169</f>
        <v>121</v>
      </c>
      <c r="AF136" s="71">
        <f>+'Niv1Pub  '!AH136+'Niv1Privé '!AH169</f>
        <v>80</v>
      </c>
      <c r="AG136" s="71">
        <f>+'Niv1Pub  '!AI136+'Niv1Privé '!AI169</f>
        <v>74</v>
      </c>
      <c r="AH136" s="71">
        <f>+'Niv1Pub  '!AJ136+'Niv1Privé '!AJ169</f>
        <v>553</v>
      </c>
      <c r="AI136" s="71">
        <f>+'Niv1Pub  '!AK136+'Niv1Privé '!AK169</f>
        <v>290</v>
      </c>
      <c r="AJ136" s="71">
        <f>+'Niv1Pub  '!AL136+'Niv1Privé '!AL169</f>
        <v>29</v>
      </c>
      <c r="AK136" s="71">
        <f>+'Niv1Pub  '!AM136+'Niv1Privé '!AM169</f>
        <v>319</v>
      </c>
      <c r="AL136" s="71">
        <f>+'Niv1Pub  '!AN136</f>
        <v>160</v>
      </c>
      <c r="AM136" s="71">
        <f>+'Niv1Pub  '!AO136</f>
        <v>144</v>
      </c>
      <c r="AN136" s="71">
        <f>+'Niv1Pub  '!AP136</f>
        <v>1</v>
      </c>
      <c r="AO136" s="71">
        <f>+'Niv1Pub  '!AQ136</f>
        <v>305</v>
      </c>
      <c r="AP136" s="71">
        <f>+'Niv1Pub  '!AQ136+'Niv1Privé '!AN169</f>
        <v>338</v>
      </c>
      <c r="AQ136" s="71">
        <f>+'Niv1Pub  '!AR136+'Niv1Privé '!AO169</f>
        <v>5</v>
      </c>
      <c r="AR136" s="71">
        <f>+'Niv1Pub  '!AS136+'Niv1Privé '!AP169</f>
        <v>146</v>
      </c>
      <c r="AS136" s="71">
        <f>+'Niv1Pub  '!AT136+'Niv1Privé '!AQ169</f>
        <v>125</v>
      </c>
      <c r="AT136" s="71">
        <f>+'Niv1Pub  '!AU136+'Niv1Privé '!AR169</f>
        <v>21</v>
      </c>
    </row>
    <row r="137" spans="1:46" ht="14.25" customHeight="1">
      <c r="A137" s="14" t="s">
        <v>318</v>
      </c>
      <c r="B137" t="s">
        <v>230</v>
      </c>
      <c r="C137" s="122">
        <f>+'Niv1Pub  '!C137+'Niv1Privé '!C138</f>
        <v>4077</v>
      </c>
      <c r="D137" s="122">
        <f>+'Niv1Pub  '!D137+'Niv1Privé '!D138</f>
        <v>2056</v>
      </c>
      <c r="E137" s="122">
        <f>+'Niv1Pub  '!E137+'Niv1Privé '!E138</f>
        <v>10038</v>
      </c>
      <c r="F137" s="122">
        <f>+'Niv1Pub  '!F137+'Niv1Privé '!F138</f>
        <v>4793</v>
      </c>
      <c r="G137" s="122">
        <f>+'Niv1Pub  '!G137+'Niv1Privé '!G138</f>
        <v>4333</v>
      </c>
      <c r="H137" s="122">
        <f>+'Niv1Pub  '!H137+'Niv1Privé '!H138</f>
        <v>2042</v>
      </c>
      <c r="I137" s="122">
        <f>+'Niv1Pub  '!I137+'Niv1Privé '!I138</f>
        <v>1483</v>
      </c>
      <c r="J137" s="122">
        <f>+'Niv1Pub  '!J137+'Niv1Privé '!J138</f>
        <v>675</v>
      </c>
      <c r="K137" s="122">
        <f>+'Niv1Pub  '!K137+'Niv1Privé '!K138</f>
        <v>1550</v>
      </c>
      <c r="L137" s="122">
        <f>+'Niv1Pub  '!L137+'Niv1Privé '!L138</f>
        <v>730</v>
      </c>
      <c r="M137" s="121">
        <f t="shared" ref="M137:N150" si="35">++C137+E137+G137+I137+K137</f>
        <v>21481</v>
      </c>
      <c r="N137" s="121">
        <f t="shared" si="35"/>
        <v>10296</v>
      </c>
      <c r="O137" t="s">
        <v>230</v>
      </c>
      <c r="P137" s="122">
        <f>+'Niv1Pub  '!Q137+'Niv1Privé '!Q138</f>
        <v>83</v>
      </c>
      <c r="Q137" s="122">
        <f>+'Niv1Pub  '!R137+'Niv1Privé '!R138</f>
        <v>45</v>
      </c>
      <c r="R137" s="122">
        <f>+'Niv1Pub  '!S137+'Niv1Privé '!S138</f>
        <v>5105</v>
      </c>
      <c r="S137" s="122">
        <f>+'Niv1Pub  '!T137+'Niv1Privé '!T138</f>
        <v>2323</v>
      </c>
      <c r="T137" s="122">
        <f>+'Niv1Pub  '!U137+'Niv1Privé '!U138</f>
        <v>1094</v>
      </c>
      <c r="U137" s="122">
        <f>+'Niv1Pub  '!V137+'Niv1Privé '!V138</f>
        <v>461</v>
      </c>
      <c r="V137" s="122">
        <f>+'Niv1Pub  '!W137+'Niv1Privé '!W138</f>
        <v>16</v>
      </c>
      <c r="W137" s="122">
        <f>+'Niv1Pub  '!X137+'Niv1Privé '!X138</f>
        <v>8</v>
      </c>
      <c r="X137" s="122">
        <f>+'Niv1Pub  '!Y137+'Niv1Privé '!Y138</f>
        <v>430</v>
      </c>
      <c r="Y137" s="122">
        <f>+'Niv1Pub  '!Z137+'Niv1Privé '!Z138</f>
        <v>192</v>
      </c>
      <c r="Z137" s="121">
        <f t="shared" si="34"/>
        <v>6728</v>
      </c>
      <c r="AA137" s="121">
        <f t="shared" si="34"/>
        <v>3029</v>
      </c>
      <c r="AB137" t="s">
        <v>230</v>
      </c>
      <c r="AC137" s="71">
        <f>+'Niv1Pub  '!AE137+'Niv1Privé '!AE170</f>
        <v>156</v>
      </c>
      <c r="AD137" s="71">
        <f>+'Niv1Pub  '!AF137+'Niv1Privé '!AF170</f>
        <v>193</v>
      </c>
      <c r="AE137" s="71">
        <f>+'Niv1Pub  '!AG137+'Niv1Privé '!AG170</f>
        <v>153</v>
      </c>
      <c r="AF137" s="71">
        <f>+'Niv1Pub  '!AH137+'Niv1Privé '!AH170</f>
        <v>107</v>
      </c>
      <c r="AG137" s="71">
        <f>+'Niv1Pub  '!AI137+'Niv1Privé '!AI170</f>
        <v>93</v>
      </c>
      <c r="AH137" s="71">
        <f>+'Niv1Pub  '!AJ137+'Niv1Privé '!AJ170</f>
        <v>702</v>
      </c>
      <c r="AI137" s="71">
        <f>+'Niv1Pub  '!AK137+'Niv1Privé '!AK170</f>
        <v>345</v>
      </c>
      <c r="AJ137" s="71">
        <f>+'Niv1Pub  '!AL137+'Niv1Privé '!AL170</f>
        <v>49</v>
      </c>
      <c r="AK137" s="71">
        <f>+'Niv1Pub  '!AM137+'Niv1Privé '!AM170</f>
        <v>394</v>
      </c>
      <c r="AL137" s="71">
        <f>+'Niv1Pub  '!AN137</f>
        <v>196</v>
      </c>
      <c r="AM137" s="71">
        <f>+'Niv1Pub  '!AO137</f>
        <v>172</v>
      </c>
      <c r="AN137" s="71">
        <f>+'Niv1Pub  '!AP137</f>
        <v>4</v>
      </c>
      <c r="AO137" s="71">
        <f>+'Niv1Pub  '!AQ137</f>
        <v>372</v>
      </c>
      <c r="AP137" s="71">
        <f>+'Niv1Pub  '!AQ137+'Niv1Privé '!AN170</f>
        <v>387</v>
      </c>
      <c r="AQ137" s="71">
        <f>+'Niv1Pub  '!AR137+'Niv1Privé '!AO170</f>
        <v>3</v>
      </c>
      <c r="AR137" s="71">
        <f>+'Niv1Pub  '!AS137+'Niv1Privé '!AP170</f>
        <v>159</v>
      </c>
      <c r="AS137" s="71">
        <f>+'Niv1Pub  '!AT137+'Niv1Privé '!AQ170</f>
        <v>154</v>
      </c>
      <c r="AT137" s="71">
        <f>+'Niv1Pub  '!AU137+'Niv1Privé '!AR170</f>
        <v>5</v>
      </c>
    </row>
    <row r="138" spans="1:46" ht="14.25" customHeight="1">
      <c r="A138" s="14" t="s">
        <v>318</v>
      </c>
      <c r="B138" t="s">
        <v>49</v>
      </c>
      <c r="C138" s="122">
        <f>+'Niv1Pub  '!C138+'Niv1Privé '!C139</f>
        <v>13028</v>
      </c>
      <c r="D138" s="122">
        <f>+'Niv1Pub  '!D138+'Niv1Privé '!D139</f>
        <v>6361</v>
      </c>
      <c r="E138" s="122">
        <f>+'Niv1Pub  '!E138+'Niv1Privé '!E139</f>
        <v>13321</v>
      </c>
      <c r="F138" s="122">
        <f>+'Niv1Pub  '!F138+'Niv1Privé '!F139</f>
        <v>6365</v>
      </c>
      <c r="G138" s="122">
        <f>+'Niv1Pub  '!G138+'Niv1Privé '!G139</f>
        <v>10315</v>
      </c>
      <c r="H138" s="122">
        <f>+'Niv1Pub  '!H138+'Niv1Privé '!H139</f>
        <v>5140</v>
      </c>
      <c r="I138" s="122">
        <f>+'Niv1Pub  '!I138+'Niv1Privé '!I139</f>
        <v>5929</v>
      </c>
      <c r="J138" s="122">
        <f>+'Niv1Pub  '!J138+'Niv1Privé '!J139</f>
        <v>3079</v>
      </c>
      <c r="K138" s="122">
        <f>+'Niv1Pub  '!K138+'Niv1Privé '!K139</f>
        <v>4848</v>
      </c>
      <c r="L138" s="122">
        <f>+'Niv1Pub  '!L138+'Niv1Privé '!L139</f>
        <v>2577</v>
      </c>
      <c r="M138" s="121">
        <f t="shared" si="35"/>
        <v>47441</v>
      </c>
      <c r="N138" s="121">
        <f t="shared" si="35"/>
        <v>23522</v>
      </c>
      <c r="O138" t="s">
        <v>49</v>
      </c>
      <c r="P138" s="122">
        <f>+'Niv1Pub  '!Q138+'Niv1Privé '!Q139</f>
        <v>3215</v>
      </c>
      <c r="Q138" s="122">
        <f>+'Niv1Pub  '!R138+'Niv1Privé '!R139</f>
        <v>1432</v>
      </c>
      <c r="R138" s="122">
        <f>+'Niv1Pub  '!S138+'Niv1Privé '!S139</f>
        <v>4364</v>
      </c>
      <c r="S138" s="122">
        <f>+'Niv1Pub  '!T138+'Niv1Privé '!T139</f>
        <v>1944</v>
      </c>
      <c r="T138" s="122">
        <f>+'Niv1Pub  '!U138+'Niv1Privé '!U139</f>
        <v>3042</v>
      </c>
      <c r="U138" s="122">
        <f>+'Niv1Pub  '!V138+'Niv1Privé '!V139</f>
        <v>1477</v>
      </c>
      <c r="V138" s="122">
        <f>+'Niv1Pub  '!W138+'Niv1Privé '!W139</f>
        <v>744</v>
      </c>
      <c r="W138" s="122">
        <f>+'Niv1Pub  '!X138+'Niv1Privé '!X139</f>
        <v>391</v>
      </c>
      <c r="X138" s="122">
        <f>+'Niv1Pub  '!Y138+'Niv1Privé '!Y139</f>
        <v>1232</v>
      </c>
      <c r="Y138" s="122">
        <f>+'Niv1Pub  '!Z138+'Niv1Privé '!Z139</f>
        <v>652</v>
      </c>
      <c r="Z138" s="121">
        <f t="shared" si="34"/>
        <v>12597</v>
      </c>
      <c r="AA138" s="121">
        <f t="shared" si="34"/>
        <v>5896</v>
      </c>
      <c r="AB138" t="s">
        <v>49</v>
      </c>
      <c r="AC138" s="71">
        <f>+'Niv1Pub  '!AE138+'Niv1Privé '!AE171</f>
        <v>291</v>
      </c>
      <c r="AD138" s="71">
        <f>+'Niv1Pub  '!AF138+'Niv1Privé '!AF171</f>
        <v>286</v>
      </c>
      <c r="AE138" s="71">
        <f>+'Niv1Pub  '!AG138+'Niv1Privé '!AG171</f>
        <v>279</v>
      </c>
      <c r="AF138" s="71">
        <f>+'Niv1Pub  '!AH138+'Niv1Privé '!AH171</f>
        <v>212</v>
      </c>
      <c r="AG138" s="71">
        <f>+'Niv1Pub  '!AI138+'Niv1Privé '!AI171</f>
        <v>178</v>
      </c>
      <c r="AH138" s="71">
        <f>+'Niv1Pub  '!AJ138+'Niv1Privé '!AJ171</f>
        <v>1246</v>
      </c>
      <c r="AI138" s="71">
        <f>+'Niv1Pub  '!AK138+'Niv1Privé '!AK171</f>
        <v>741</v>
      </c>
      <c r="AJ138" s="71">
        <f>+'Niv1Pub  '!AL138+'Niv1Privé '!AL171</f>
        <v>117</v>
      </c>
      <c r="AK138" s="71">
        <f>+'Niv1Pub  '!AM138+'Niv1Privé '!AM171</f>
        <v>858</v>
      </c>
      <c r="AL138" s="71">
        <f>+'Niv1Pub  '!AN138</f>
        <v>438</v>
      </c>
      <c r="AM138" s="71">
        <f>+'Niv1Pub  '!AO138</f>
        <v>379</v>
      </c>
      <c r="AN138" s="71">
        <f>+'Niv1Pub  '!AP138</f>
        <v>21</v>
      </c>
      <c r="AO138" s="71">
        <f>+'Niv1Pub  '!AQ138</f>
        <v>838</v>
      </c>
      <c r="AP138" s="71">
        <f>+'Niv1Pub  '!AQ138+'Niv1Privé '!AN171</f>
        <v>899</v>
      </c>
      <c r="AQ138" s="71">
        <f>+'Niv1Pub  '!AR138+'Niv1Privé '!AO171</f>
        <v>34</v>
      </c>
      <c r="AR138" s="71">
        <f>+'Niv1Pub  '!AS138+'Niv1Privé '!AP171</f>
        <v>319</v>
      </c>
      <c r="AS138" s="71">
        <f>+'Niv1Pub  '!AT138+'Niv1Privé '!AQ171</f>
        <v>265</v>
      </c>
      <c r="AT138" s="71">
        <f>+'Niv1Pub  '!AU138+'Niv1Privé '!AR171</f>
        <v>54</v>
      </c>
    </row>
    <row r="139" spans="1:46" ht="14.25" customHeight="1">
      <c r="A139" s="14" t="s">
        <v>319</v>
      </c>
      <c r="B139" t="s">
        <v>320</v>
      </c>
      <c r="C139" s="122">
        <f>+'Niv1Pub  '!C139+'Niv1Privé '!C140</f>
        <v>20862</v>
      </c>
      <c r="D139" s="122">
        <f>+'Niv1Pub  '!D139+'Niv1Privé '!D140</f>
        <v>10127</v>
      </c>
      <c r="E139" s="122">
        <f>+'Niv1Pub  '!E139+'Niv1Privé '!E140</f>
        <v>21692</v>
      </c>
      <c r="F139" s="122">
        <f>+'Niv1Pub  '!F139+'Niv1Privé '!F140</f>
        <v>10476</v>
      </c>
      <c r="G139" s="122">
        <f>+'Niv1Pub  '!G139+'Niv1Privé '!G140</f>
        <v>14693</v>
      </c>
      <c r="H139" s="122">
        <f>+'Niv1Pub  '!H139+'Niv1Privé '!H140</f>
        <v>7355</v>
      </c>
      <c r="I139" s="122">
        <f>+'Niv1Pub  '!I139+'Niv1Privé '!I140</f>
        <v>6338</v>
      </c>
      <c r="J139" s="122">
        <f>+'Niv1Pub  '!J139+'Niv1Privé '!J140</f>
        <v>3097</v>
      </c>
      <c r="K139" s="122">
        <f>+'Niv1Pub  '!K139+'Niv1Privé '!K140</f>
        <v>6680</v>
      </c>
      <c r="L139" s="122">
        <f>+'Niv1Pub  '!L139+'Niv1Privé '!L140</f>
        <v>3377</v>
      </c>
      <c r="M139" s="121">
        <f t="shared" si="35"/>
        <v>70265</v>
      </c>
      <c r="N139" s="121">
        <f t="shared" si="35"/>
        <v>34432</v>
      </c>
      <c r="O139" t="s">
        <v>320</v>
      </c>
      <c r="P139" s="122">
        <f>+'Niv1Pub  '!Q139+'Niv1Privé '!Q140</f>
        <v>210</v>
      </c>
      <c r="Q139" s="122">
        <f>+'Niv1Pub  '!R139+'Niv1Privé '!R140</f>
        <v>103</v>
      </c>
      <c r="R139" s="122">
        <f>+'Niv1Pub  '!S139+'Niv1Privé '!S140</f>
        <v>8819</v>
      </c>
      <c r="S139" s="122">
        <f>+'Niv1Pub  '!T139+'Niv1Privé '!T140</f>
        <v>4193</v>
      </c>
      <c r="T139" s="122">
        <f>+'Niv1Pub  '!U139+'Niv1Privé '!U140</f>
        <v>4549</v>
      </c>
      <c r="U139" s="122">
        <f>+'Niv1Pub  '!V139+'Niv1Privé '!V140</f>
        <v>2272</v>
      </c>
      <c r="V139" s="122">
        <f>+'Niv1Pub  '!W139+'Niv1Privé '!W140</f>
        <v>81</v>
      </c>
      <c r="W139" s="122">
        <f>+'Niv1Pub  '!X139+'Niv1Privé '!X140</f>
        <v>40</v>
      </c>
      <c r="X139" s="122">
        <f>+'Niv1Pub  '!Y139+'Niv1Privé '!Y140</f>
        <v>2044</v>
      </c>
      <c r="Y139" s="122">
        <f>+'Niv1Pub  '!Z139+'Niv1Privé '!Z140</f>
        <v>1025</v>
      </c>
      <c r="Z139" s="121">
        <f t="shared" si="34"/>
        <v>15703</v>
      </c>
      <c r="AA139" s="121">
        <f t="shared" si="34"/>
        <v>7633</v>
      </c>
      <c r="AB139" t="s">
        <v>320</v>
      </c>
      <c r="AC139" s="71">
        <f>+'Niv1Pub  '!AE139+'Niv1Privé '!AE172</f>
        <v>353</v>
      </c>
      <c r="AD139" s="71">
        <f>+'Niv1Pub  '!AF139+'Niv1Privé '!AF172</f>
        <v>417</v>
      </c>
      <c r="AE139" s="71">
        <f>+'Niv1Pub  '!AG139+'Niv1Privé '!AG172</f>
        <v>363</v>
      </c>
      <c r="AF139" s="71">
        <f>+'Niv1Pub  '!AH139+'Niv1Privé '!AH172</f>
        <v>215</v>
      </c>
      <c r="AG139" s="71">
        <f>+'Niv1Pub  '!AI139+'Niv1Privé '!AI172</f>
        <v>212</v>
      </c>
      <c r="AH139" s="71">
        <f>+'Niv1Pub  '!AJ139+'Niv1Privé '!AJ172</f>
        <v>1560</v>
      </c>
      <c r="AI139" s="71">
        <f>+'Niv1Pub  '!AK139+'Niv1Privé '!AK172</f>
        <v>767</v>
      </c>
      <c r="AJ139" s="71">
        <f>+'Niv1Pub  '!AL139+'Niv1Privé '!AL172</f>
        <v>124</v>
      </c>
      <c r="AK139" s="71">
        <f>+'Niv1Pub  '!AM139+'Niv1Privé '!AM172</f>
        <v>891</v>
      </c>
      <c r="AL139" s="71">
        <f>+'Niv1Pub  '!AN139</f>
        <v>485</v>
      </c>
      <c r="AM139" s="71">
        <f>+'Niv1Pub  '!AO139</f>
        <v>624</v>
      </c>
      <c r="AN139" s="71">
        <f>+'Niv1Pub  '!AP139</f>
        <v>36</v>
      </c>
      <c r="AO139" s="71">
        <f>+'Niv1Pub  '!AQ139</f>
        <v>1145</v>
      </c>
      <c r="AP139" s="71">
        <f>+'Niv1Pub  '!AQ139+'Niv1Privé '!AN172</f>
        <v>1234</v>
      </c>
      <c r="AQ139" s="71">
        <f>+'Niv1Pub  '!AR139+'Niv1Privé '!AO172</f>
        <v>33</v>
      </c>
      <c r="AR139" s="71">
        <f>+'Niv1Pub  '!AS139+'Niv1Privé '!AP172</f>
        <v>321</v>
      </c>
      <c r="AS139" s="71">
        <f>+'Niv1Pub  '!AT139+'Niv1Privé '!AQ172</f>
        <v>305</v>
      </c>
      <c r="AT139" s="71">
        <f>+'Niv1Pub  '!AU139+'Niv1Privé '!AR172</f>
        <v>16</v>
      </c>
    </row>
    <row r="140" spans="1:46" ht="14.25" customHeight="1">
      <c r="A140" s="14" t="s">
        <v>319</v>
      </c>
      <c r="B140" t="s">
        <v>321</v>
      </c>
      <c r="C140" s="122">
        <f>+'Niv1Pub  '!C140+'Niv1Privé '!C141</f>
        <v>11458</v>
      </c>
      <c r="D140" s="122">
        <f>+'Niv1Pub  '!D140+'Niv1Privé '!D141</f>
        <v>5483</v>
      </c>
      <c r="E140" s="122">
        <f>+'Niv1Pub  '!E140+'Niv1Privé '!E141</f>
        <v>12561</v>
      </c>
      <c r="F140" s="122">
        <f>+'Niv1Pub  '!F140+'Niv1Privé '!F141</f>
        <v>6049</v>
      </c>
      <c r="G140" s="122">
        <f>+'Niv1Pub  '!G140+'Niv1Privé '!G141</f>
        <v>10301</v>
      </c>
      <c r="H140" s="122">
        <f>+'Niv1Pub  '!H140+'Niv1Privé '!H141</f>
        <v>4960</v>
      </c>
      <c r="I140" s="122">
        <f>+'Niv1Pub  '!I140+'Niv1Privé '!I141</f>
        <v>4460</v>
      </c>
      <c r="J140" s="122">
        <f>+'Niv1Pub  '!J140+'Niv1Privé '!J141</f>
        <v>2247</v>
      </c>
      <c r="K140" s="122">
        <f>+'Niv1Pub  '!K140+'Niv1Privé '!K141</f>
        <v>4381</v>
      </c>
      <c r="L140" s="122">
        <f>+'Niv1Pub  '!L140+'Niv1Privé '!L141</f>
        <v>2132</v>
      </c>
      <c r="M140" s="121">
        <f t="shared" si="35"/>
        <v>43161</v>
      </c>
      <c r="N140" s="121">
        <f t="shared" si="35"/>
        <v>20871</v>
      </c>
      <c r="O140" t="s">
        <v>321</v>
      </c>
      <c r="P140" s="122">
        <f>+'Niv1Pub  '!Q140+'Niv1Privé '!Q141</f>
        <v>71</v>
      </c>
      <c r="Q140" s="122">
        <f>+'Niv1Pub  '!R140+'Niv1Privé '!R141</f>
        <v>34</v>
      </c>
      <c r="R140" s="122">
        <f>+'Niv1Pub  '!S140+'Niv1Privé '!S141</f>
        <v>4625</v>
      </c>
      <c r="S140" s="122">
        <f>+'Niv1Pub  '!T140+'Niv1Privé '!T141</f>
        <v>2124</v>
      </c>
      <c r="T140" s="122">
        <f>+'Niv1Pub  '!U140+'Niv1Privé '!U141</f>
        <v>4221</v>
      </c>
      <c r="U140" s="122">
        <f>+'Niv1Pub  '!V140+'Niv1Privé '!V141</f>
        <v>2053</v>
      </c>
      <c r="V140" s="122">
        <f>+'Niv1Pub  '!W140+'Niv1Privé '!W141</f>
        <v>34</v>
      </c>
      <c r="W140" s="122">
        <f>+'Niv1Pub  '!X140+'Niv1Privé '!X141</f>
        <v>11</v>
      </c>
      <c r="X140" s="122">
        <f>+'Niv1Pub  '!Y140+'Niv1Privé '!Y141</f>
        <v>1416</v>
      </c>
      <c r="Y140" s="122">
        <f>+'Niv1Pub  '!Z140+'Niv1Privé '!Z141</f>
        <v>689</v>
      </c>
      <c r="Z140" s="121">
        <f t="shared" si="34"/>
        <v>10367</v>
      </c>
      <c r="AA140" s="121">
        <f t="shared" si="34"/>
        <v>4911</v>
      </c>
      <c r="AB140" t="s">
        <v>321</v>
      </c>
      <c r="AC140" s="71">
        <f>+'Niv1Pub  '!AE140+'Niv1Privé '!AE173</f>
        <v>281</v>
      </c>
      <c r="AD140" s="71">
        <f>+'Niv1Pub  '!AF140+'Niv1Privé '!AF173</f>
        <v>281</v>
      </c>
      <c r="AE140" s="71">
        <f>+'Niv1Pub  '!AG140+'Niv1Privé '!AG173</f>
        <v>281</v>
      </c>
      <c r="AF140" s="71">
        <f>+'Niv1Pub  '!AH140+'Niv1Privé '!AH173</f>
        <v>154</v>
      </c>
      <c r="AG140" s="71">
        <f>+'Niv1Pub  '!AI140+'Niv1Privé '!AI173</f>
        <v>144</v>
      </c>
      <c r="AH140" s="71">
        <f>+'Niv1Pub  '!AJ140+'Niv1Privé '!AJ173</f>
        <v>1141</v>
      </c>
      <c r="AI140" s="71">
        <f>+'Niv1Pub  '!AK140+'Niv1Privé '!AK173</f>
        <v>752</v>
      </c>
      <c r="AJ140" s="71">
        <f>+'Niv1Pub  '!AL140+'Niv1Privé '!AL173</f>
        <v>98</v>
      </c>
      <c r="AK140" s="71">
        <f>+'Niv1Pub  '!AM140+'Niv1Privé '!AM173</f>
        <v>850</v>
      </c>
      <c r="AL140" s="71">
        <f>+'Niv1Pub  '!AN140</f>
        <v>251</v>
      </c>
      <c r="AM140" s="71">
        <f>+'Niv1Pub  '!AO140</f>
        <v>382</v>
      </c>
      <c r="AN140" s="71">
        <f>+'Niv1Pub  '!AP140</f>
        <v>0</v>
      </c>
      <c r="AO140" s="71">
        <f>+'Niv1Pub  '!AQ140</f>
        <v>633</v>
      </c>
      <c r="AP140" s="71">
        <f>+'Niv1Pub  '!AQ140+'Niv1Privé '!AN173</f>
        <v>751</v>
      </c>
      <c r="AQ140" s="71">
        <f>+'Niv1Pub  '!AR140+'Niv1Privé '!AO173</f>
        <v>19</v>
      </c>
      <c r="AR140" s="71">
        <f>+'Niv1Pub  '!AS140+'Niv1Privé '!AP173</f>
        <v>269</v>
      </c>
      <c r="AS140" s="71">
        <f>+'Niv1Pub  '!AT140+'Niv1Privé '!AQ173</f>
        <v>249</v>
      </c>
      <c r="AT140" s="71">
        <f>+'Niv1Pub  '!AU140+'Niv1Privé '!AR173</f>
        <v>20</v>
      </c>
    </row>
    <row r="141" spans="1:46" ht="14.25" customHeight="1">
      <c r="A141" s="14" t="s">
        <v>319</v>
      </c>
      <c r="B141" t="s">
        <v>252</v>
      </c>
      <c r="C141" s="122">
        <f>+'Niv1Pub  '!C141+'Niv1Privé '!C142</f>
        <v>8996</v>
      </c>
      <c r="D141" s="122">
        <f>+'Niv1Pub  '!D141+'Niv1Privé '!D142</f>
        <v>4385</v>
      </c>
      <c r="E141" s="122">
        <f>+'Niv1Pub  '!E141+'Niv1Privé '!E142</f>
        <v>14607</v>
      </c>
      <c r="F141" s="122">
        <f>+'Niv1Pub  '!F141+'Niv1Privé '!F142</f>
        <v>6889</v>
      </c>
      <c r="G141" s="122">
        <f>+'Niv1Pub  '!G141+'Niv1Privé '!G142</f>
        <v>9902</v>
      </c>
      <c r="H141" s="122">
        <f>+'Niv1Pub  '!H141+'Niv1Privé '!H142</f>
        <v>4731</v>
      </c>
      <c r="I141" s="122">
        <f>+'Niv1Pub  '!I141+'Niv1Privé '!I142</f>
        <v>5389</v>
      </c>
      <c r="J141" s="122">
        <f>+'Niv1Pub  '!J141+'Niv1Privé '!J142</f>
        <v>2629</v>
      </c>
      <c r="K141" s="122">
        <f>+'Niv1Pub  '!K141+'Niv1Privé '!K142</f>
        <v>6025</v>
      </c>
      <c r="L141" s="122">
        <f>+'Niv1Pub  '!L141+'Niv1Privé '!L142</f>
        <v>2846</v>
      </c>
      <c r="M141" s="121">
        <f t="shared" si="35"/>
        <v>44919</v>
      </c>
      <c r="N141" s="121">
        <f t="shared" si="35"/>
        <v>21480</v>
      </c>
      <c r="O141" t="s">
        <v>252</v>
      </c>
      <c r="P141" s="122">
        <f>+'Niv1Pub  '!Q141+'Niv1Privé '!Q142</f>
        <v>0</v>
      </c>
      <c r="Q141" s="122">
        <f>+'Niv1Pub  '!R141+'Niv1Privé '!R142</f>
        <v>0</v>
      </c>
      <c r="R141" s="122">
        <f>+'Niv1Pub  '!S141+'Niv1Privé '!S142</f>
        <v>5496</v>
      </c>
      <c r="S141" s="122">
        <f>+'Niv1Pub  '!T141+'Niv1Privé '!T142</f>
        <v>2442</v>
      </c>
      <c r="T141" s="122">
        <f>+'Niv1Pub  '!U141+'Niv1Privé '!U142</f>
        <v>2846</v>
      </c>
      <c r="U141" s="122">
        <f>+'Niv1Pub  '!V141+'Niv1Privé '!V142</f>
        <v>1323</v>
      </c>
      <c r="V141" s="122">
        <f>+'Niv1Pub  '!W141+'Niv1Privé '!W142</f>
        <v>4</v>
      </c>
      <c r="W141" s="122">
        <f>+'Niv1Pub  '!X141+'Niv1Privé '!X142</f>
        <v>2</v>
      </c>
      <c r="X141" s="122">
        <f>+'Niv1Pub  '!Y141+'Niv1Privé '!Y142</f>
        <v>1931</v>
      </c>
      <c r="Y141" s="122">
        <f>+'Niv1Pub  '!Z141+'Niv1Privé '!Z142</f>
        <v>930</v>
      </c>
      <c r="Z141" s="121">
        <f t="shared" si="34"/>
        <v>10277</v>
      </c>
      <c r="AA141" s="121">
        <f t="shared" si="34"/>
        <v>4697</v>
      </c>
      <c r="AB141" t="s">
        <v>252</v>
      </c>
      <c r="AC141" s="71">
        <f>+'Niv1Pub  '!AE141+'Niv1Privé '!AE174</f>
        <v>218</v>
      </c>
      <c r="AD141" s="71">
        <f>+'Niv1Pub  '!AF141+'Niv1Privé '!AF174</f>
        <v>289</v>
      </c>
      <c r="AE141" s="71">
        <f>+'Niv1Pub  '!AG141+'Niv1Privé '!AG174</f>
        <v>244</v>
      </c>
      <c r="AF141" s="71">
        <f>+'Niv1Pub  '!AH141+'Niv1Privé '!AH174</f>
        <v>172</v>
      </c>
      <c r="AG141" s="71">
        <f>+'Niv1Pub  '!AI141+'Niv1Privé '!AI174</f>
        <v>160</v>
      </c>
      <c r="AH141" s="71">
        <f>+'Niv1Pub  '!AJ141+'Niv1Privé '!AJ174</f>
        <v>1083</v>
      </c>
      <c r="AI141" s="71">
        <f>+'Niv1Pub  '!AK141+'Niv1Privé '!AK174</f>
        <v>572</v>
      </c>
      <c r="AJ141" s="71">
        <f>+'Niv1Pub  '!AL141+'Niv1Privé '!AL174</f>
        <v>203</v>
      </c>
      <c r="AK141" s="71">
        <f>+'Niv1Pub  '!AM141+'Niv1Privé '!AM174</f>
        <v>775</v>
      </c>
      <c r="AL141" s="71">
        <f>+'Niv1Pub  '!AN141</f>
        <v>325</v>
      </c>
      <c r="AM141" s="71">
        <f>+'Niv1Pub  '!AO141</f>
        <v>454</v>
      </c>
      <c r="AN141" s="71">
        <f>+'Niv1Pub  '!AP141</f>
        <v>1</v>
      </c>
      <c r="AO141" s="71">
        <f>+'Niv1Pub  '!AQ141</f>
        <v>780</v>
      </c>
      <c r="AP141" s="71">
        <f>+'Niv1Pub  '!AQ141+'Niv1Privé '!AN174</f>
        <v>847</v>
      </c>
      <c r="AQ141" s="71">
        <f>+'Niv1Pub  '!AR141+'Niv1Privé '!AO174</f>
        <v>6</v>
      </c>
      <c r="AR141" s="71">
        <f>+'Niv1Pub  '!AS141+'Niv1Privé '!AP174</f>
        <v>208</v>
      </c>
      <c r="AS141" s="71">
        <f>+'Niv1Pub  '!AT141+'Niv1Privé '!AQ174</f>
        <v>208</v>
      </c>
      <c r="AT141" s="71">
        <f>+'Niv1Pub  '!AU141+'Niv1Privé '!AR174</f>
        <v>0</v>
      </c>
    </row>
    <row r="142" spans="1:46" ht="14.25" customHeight="1">
      <c r="A142" s="14" t="s">
        <v>319</v>
      </c>
      <c r="B142" t="s">
        <v>322</v>
      </c>
      <c r="C142" s="122">
        <f>+'Niv1Pub  '!C142+'Niv1Privé '!C143</f>
        <v>600</v>
      </c>
      <c r="D142" s="122">
        <f>+'Niv1Pub  '!D142+'Niv1Privé '!D143</f>
        <v>301</v>
      </c>
      <c r="E142" s="122">
        <f>+'Niv1Pub  '!E142+'Niv1Privé '!E143</f>
        <v>1307</v>
      </c>
      <c r="F142" s="122">
        <f>+'Niv1Pub  '!F142+'Niv1Privé '!F143</f>
        <v>590</v>
      </c>
      <c r="G142" s="122">
        <f>+'Niv1Pub  '!G142+'Niv1Privé '!G143</f>
        <v>1162</v>
      </c>
      <c r="H142" s="122">
        <f>+'Niv1Pub  '!H142+'Niv1Privé '!H143</f>
        <v>531</v>
      </c>
      <c r="I142" s="122">
        <f>+'Niv1Pub  '!I142+'Niv1Privé '!I143</f>
        <v>618</v>
      </c>
      <c r="J142" s="122">
        <f>+'Niv1Pub  '!J142+'Niv1Privé '!J143</f>
        <v>334</v>
      </c>
      <c r="K142" s="122">
        <f>+'Niv1Pub  '!K142+'Niv1Privé '!K143</f>
        <v>720</v>
      </c>
      <c r="L142" s="122">
        <f>+'Niv1Pub  '!L142+'Niv1Privé '!L143</f>
        <v>374</v>
      </c>
      <c r="M142" s="121">
        <f t="shared" si="35"/>
        <v>4407</v>
      </c>
      <c r="N142" s="121">
        <f t="shared" si="35"/>
        <v>2130</v>
      </c>
      <c r="O142" t="s">
        <v>322</v>
      </c>
      <c r="P142" s="122">
        <f>+'Niv1Pub  '!Q142+'Niv1Privé '!Q143</f>
        <v>31</v>
      </c>
      <c r="Q142" s="122">
        <f>+'Niv1Pub  '!R142+'Niv1Privé '!R143</f>
        <v>10</v>
      </c>
      <c r="R142" s="122">
        <f>+'Niv1Pub  '!S142+'Niv1Privé '!S143</f>
        <v>559</v>
      </c>
      <c r="S142" s="122">
        <f>+'Niv1Pub  '!T142+'Niv1Privé '!T143</f>
        <v>227</v>
      </c>
      <c r="T142" s="122">
        <f>+'Niv1Pub  '!U142+'Niv1Privé '!U143</f>
        <v>346</v>
      </c>
      <c r="U142" s="122">
        <f>+'Niv1Pub  '!V142+'Niv1Privé '!V143</f>
        <v>171</v>
      </c>
      <c r="V142" s="122">
        <f>+'Niv1Pub  '!W142+'Niv1Privé '!W143</f>
        <v>12</v>
      </c>
      <c r="W142" s="122">
        <f>+'Niv1Pub  '!X142+'Niv1Privé '!X143</f>
        <v>6</v>
      </c>
      <c r="X142" s="122">
        <f>+'Niv1Pub  '!Y142+'Niv1Privé '!Y143</f>
        <v>195</v>
      </c>
      <c r="Y142" s="122">
        <f>+'Niv1Pub  '!Z142+'Niv1Privé '!Z143</f>
        <v>107</v>
      </c>
      <c r="Z142" s="121">
        <f t="shared" si="34"/>
        <v>1143</v>
      </c>
      <c r="AA142" s="121">
        <f t="shared" si="34"/>
        <v>521</v>
      </c>
      <c r="AB142" t="s">
        <v>322</v>
      </c>
      <c r="AC142" s="71">
        <f>+'Niv1Pub  '!AE142+'Niv1Privé '!AE175</f>
        <v>43</v>
      </c>
      <c r="AD142" s="71">
        <f>+'Niv1Pub  '!AF142+'Niv1Privé '!AF175</f>
        <v>51</v>
      </c>
      <c r="AE142" s="71">
        <f>+'Niv1Pub  '!AG142+'Niv1Privé '!AG175</f>
        <v>46</v>
      </c>
      <c r="AF142" s="71">
        <f>+'Niv1Pub  '!AH142+'Niv1Privé '!AH175</f>
        <v>31</v>
      </c>
      <c r="AG142" s="71">
        <f>+'Niv1Pub  '!AI142+'Niv1Privé '!AI175</f>
        <v>28</v>
      </c>
      <c r="AH142" s="71">
        <f>+'Niv1Pub  '!AJ142+'Niv1Privé '!AJ175</f>
        <v>199</v>
      </c>
      <c r="AI142" s="71">
        <f>+'Niv1Pub  '!AK142+'Niv1Privé '!AK175</f>
        <v>127</v>
      </c>
      <c r="AJ142" s="71">
        <f>+'Niv1Pub  '!AL142+'Niv1Privé '!AL175</f>
        <v>12</v>
      </c>
      <c r="AK142" s="71">
        <f>+'Niv1Pub  '!AM142+'Niv1Privé '!AM175</f>
        <v>139</v>
      </c>
      <c r="AL142" s="71">
        <f>+'Niv1Pub  '!AN142</f>
        <v>80</v>
      </c>
      <c r="AM142" s="71">
        <f>+'Niv1Pub  '!AO142</f>
        <v>6</v>
      </c>
      <c r="AN142" s="71">
        <f>+'Niv1Pub  '!AP142</f>
        <v>0</v>
      </c>
      <c r="AO142" s="71">
        <f>+'Niv1Pub  '!AQ142</f>
        <v>86</v>
      </c>
      <c r="AP142" s="71">
        <f>+'Niv1Pub  '!AQ142+'Niv1Privé '!AN175</f>
        <v>141</v>
      </c>
      <c r="AQ142" s="71">
        <f>+'Niv1Pub  '!AR142+'Niv1Privé '!AO175</f>
        <v>5</v>
      </c>
      <c r="AR142" s="71">
        <f>+'Niv1Pub  '!AS142+'Niv1Privé '!AP175</f>
        <v>47</v>
      </c>
      <c r="AS142" s="71">
        <f>+'Niv1Pub  '!AT142+'Niv1Privé '!AQ175</f>
        <v>41</v>
      </c>
      <c r="AT142" s="71">
        <f>+'Niv1Pub  '!AU142+'Niv1Privé '!AR175</f>
        <v>6</v>
      </c>
    </row>
    <row r="143" spans="1:46" ht="14.25" customHeight="1">
      <c r="A143" s="14" t="s">
        <v>319</v>
      </c>
      <c r="B143" t="s">
        <v>253</v>
      </c>
      <c r="C143" s="122">
        <f>+'Niv1Pub  '!C143+'Niv1Privé '!C144</f>
        <v>6973</v>
      </c>
      <c r="D143" s="122">
        <f>+'Niv1Pub  '!D143+'Niv1Privé '!D144</f>
        <v>3491</v>
      </c>
      <c r="E143" s="122">
        <f>+'Niv1Pub  '!E143+'Niv1Privé '!E144</f>
        <v>10815</v>
      </c>
      <c r="F143" s="122">
        <f>+'Niv1Pub  '!F143+'Niv1Privé '!F144</f>
        <v>5077</v>
      </c>
      <c r="G143" s="122">
        <f>+'Niv1Pub  '!G143+'Niv1Privé '!G144</f>
        <v>6332</v>
      </c>
      <c r="H143" s="122">
        <f>+'Niv1Pub  '!H143+'Niv1Privé '!H144</f>
        <v>3084</v>
      </c>
      <c r="I143" s="122">
        <f>+'Niv1Pub  '!I143+'Niv1Privé '!I144</f>
        <v>2669</v>
      </c>
      <c r="J143" s="122">
        <f>+'Niv1Pub  '!J143+'Niv1Privé '!J144</f>
        <v>1275</v>
      </c>
      <c r="K143" s="122">
        <f>+'Niv1Pub  '!K143+'Niv1Privé '!K144</f>
        <v>2411</v>
      </c>
      <c r="L143" s="122">
        <f>+'Niv1Pub  '!L143+'Niv1Privé '!L144</f>
        <v>1142</v>
      </c>
      <c r="M143" s="121">
        <f t="shared" si="35"/>
        <v>29200</v>
      </c>
      <c r="N143" s="121">
        <f t="shared" si="35"/>
        <v>14069</v>
      </c>
      <c r="O143" t="s">
        <v>253</v>
      </c>
      <c r="P143" s="122">
        <f>+'Niv1Pub  '!Q143+'Niv1Privé '!Q144</f>
        <v>29</v>
      </c>
      <c r="Q143" s="122">
        <f>+'Niv1Pub  '!R143+'Niv1Privé '!R144</f>
        <v>21</v>
      </c>
      <c r="R143" s="122">
        <f>+'Niv1Pub  '!S143+'Niv1Privé '!S144</f>
        <v>4765</v>
      </c>
      <c r="S143" s="122">
        <f>+'Niv1Pub  '!T143+'Niv1Privé '!T144</f>
        <v>2127</v>
      </c>
      <c r="T143" s="122">
        <f>+'Niv1Pub  '!U143+'Niv1Privé '!U144</f>
        <v>1954</v>
      </c>
      <c r="U143" s="122">
        <f>+'Niv1Pub  '!V143+'Niv1Privé '!V144</f>
        <v>902</v>
      </c>
      <c r="V143" s="122">
        <f>+'Niv1Pub  '!W143+'Niv1Privé '!W144</f>
        <v>35</v>
      </c>
      <c r="W143" s="122">
        <f>+'Niv1Pub  '!X143+'Niv1Privé '!X144</f>
        <v>17</v>
      </c>
      <c r="X143" s="122">
        <f>+'Niv1Pub  '!Y143+'Niv1Privé '!Y144</f>
        <v>636</v>
      </c>
      <c r="Y143" s="122">
        <f>+'Niv1Pub  '!Z143+'Niv1Privé '!Z144</f>
        <v>278</v>
      </c>
      <c r="Z143" s="121">
        <f t="shared" si="34"/>
        <v>7419</v>
      </c>
      <c r="AA143" s="121">
        <f t="shared" si="34"/>
        <v>3345</v>
      </c>
      <c r="AB143" t="s">
        <v>253</v>
      </c>
      <c r="AC143" s="71">
        <f>+'Niv1Pub  '!AE143+'Niv1Privé '!AE176</f>
        <v>354</v>
      </c>
      <c r="AD143" s="71">
        <f>+'Niv1Pub  '!AF143+'Niv1Privé '!AF176</f>
        <v>244</v>
      </c>
      <c r="AE143" s="71">
        <f>+'Niv1Pub  '!AG143+'Niv1Privé '!AG176</f>
        <v>180</v>
      </c>
      <c r="AF143" s="71">
        <f>+'Niv1Pub  '!AH143+'Niv1Privé '!AH176</f>
        <v>128</v>
      </c>
      <c r="AG143" s="71">
        <f>+'Niv1Pub  '!AI143+'Niv1Privé '!AI176</f>
        <v>99</v>
      </c>
      <c r="AH143" s="71">
        <f>+'Niv1Pub  '!AJ143+'Niv1Privé '!AJ176</f>
        <v>1005</v>
      </c>
      <c r="AI143" s="71">
        <f>+'Niv1Pub  '!AK143+'Niv1Privé '!AK176</f>
        <v>425</v>
      </c>
      <c r="AJ143" s="71">
        <f>+'Niv1Pub  '!AL143+'Niv1Privé '!AL176</f>
        <v>44</v>
      </c>
      <c r="AK143" s="71">
        <f>+'Niv1Pub  '!AM143+'Niv1Privé '!AM176</f>
        <v>469</v>
      </c>
      <c r="AL143" s="71">
        <f>+'Niv1Pub  '!AN143</f>
        <v>177</v>
      </c>
      <c r="AM143" s="71">
        <f>+'Niv1Pub  '!AO143</f>
        <v>290</v>
      </c>
      <c r="AN143" s="71">
        <f>+'Niv1Pub  '!AP143</f>
        <v>19</v>
      </c>
      <c r="AO143" s="71">
        <f>+'Niv1Pub  '!AQ143</f>
        <v>486</v>
      </c>
      <c r="AP143" s="71">
        <f>+'Niv1Pub  '!AQ143+'Niv1Privé '!AN176</f>
        <v>491</v>
      </c>
      <c r="AQ143" s="71">
        <f>+'Niv1Pub  '!AR143+'Niv1Privé '!AO176</f>
        <v>3</v>
      </c>
      <c r="AR143" s="71">
        <f>+'Niv1Pub  '!AS143+'Niv1Privé '!AP176</f>
        <v>157</v>
      </c>
      <c r="AS143" s="71">
        <f>+'Niv1Pub  '!AT143+'Niv1Privé '!AQ176</f>
        <v>157</v>
      </c>
      <c r="AT143" s="71">
        <f>+'Niv1Pub  '!AU143+'Niv1Privé '!AR176</f>
        <v>0</v>
      </c>
    </row>
    <row r="144" spans="1:46" ht="14.25" customHeight="1">
      <c r="A144" s="14" t="s">
        <v>319</v>
      </c>
      <c r="B144" t="s">
        <v>234</v>
      </c>
      <c r="C144" s="122">
        <f>+'Niv1Pub  '!C144+'Niv1Privé '!C145</f>
        <v>12213</v>
      </c>
      <c r="D144" s="122">
        <f>+'Niv1Pub  '!D144+'Niv1Privé '!D145</f>
        <v>5965</v>
      </c>
      <c r="E144" s="122">
        <f>+'Niv1Pub  '!E144+'Niv1Privé '!E145</f>
        <v>11538</v>
      </c>
      <c r="F144" s="122">
        <f>+'Niv1Pub  '!F144+'Niv1Privé '!F145</f>
        <v>5530</v>
      </c>
      <c r="G144" s="122">
        <f>+'Niv1Pub  '!G144+'Niv1Privé '!G145</f>
        <v>7686</v>
      </c>
      <c r="H144" s="122">
        <f>+'Niv1Pub  '!H144+'Niv1Privé '!H145</f>
        <v>3877</v>
      </c>
      <c r="I144" s="122">
        <f>+'Niv1Pub  '!I144+'Niv1Privé '!I145</f>
        <v>4204</v>
      </c>
      <c r="J144" s="122">
        <f>+'Niv1Pub  '!J144+'Niv1Privé '!J145</f>
        <v>2130</v>
      </c>
      <c r="K144" s="122">
        <f>+'Niv1Pub  '!K144+'Niv1Privé '!K145</f>
        <v>4199</v>
      </c>
      <c r="L144" s="122">
        <f>+'Niv1Pub  '!L144+'Niv1Privé '!L145</f>
        <v>2095</v>
      </c>
      <c r="M144" s="121">
        <f t="shared" si="35"/>
        <v>39840</v>
      </c>
      <c r="N144" s="121">
        <f t="shared" si="35"/>
        <v>19597</v>
      </c>
      <c r="O144" t="s">
        <v>234</v>
      </c>
      <c r="P144" s="122">
        <f>+'Niv1Pub  '!Q144+'Niv1Privé '!Q145</f>
        <v>99</v>
      </c>
      <c r="Q144" s="122">
        <f>+'Niv1Pub  '!R144+'Niv1Privé '!R145</f>
        <v>52</v>
      </c>
      <c r="R144" s="122">
        <f>+'Niv1Pub  '!S144+'Niv1Privé '!S145</f>
        <v>3607</v>
      </c>
      <c r="S144" s="122">
        <f>+'Niv1Pub  '!T144+'Niv1Privé '!T145</f>
        <v>1690</v>
      </c>
      <c r="T144" s="122">
        <f>+'Niv1Pub  '!U144+'Niv1Privé '!U145</f>
        <v>2026</v>
      </c>
      <c r="U144" s="122">
        <f>+'Niv1Pub  '!V144+'Niv1Privé '!V145</f>
        <v>995</v>
      </c>
      <c r="V144" s="122">
        <f>+'Niv1Pub  '!W144+'Niv1Privé '!W145</f>
        <v>33</v>
      </c>
      <c r="W144" s="122">
        <f>+'Niv1Pub  '!X144+'Niv1Privé '!X145</f>
        <v>12</v>
      </c>
      <c r="X144" s="122">
        <f>+'Niv1Pub  '!Y144+'Niv1Privé '!Y145</f>
        <v>1322</v>
      </c>
      <c r="Y144" s="122">
        <f>+'Niv1Pub  '!Z144+'Niv1Privé '!Z145</f>
        <v>654</v>
      </c>
      <c r="Z144" s="121">
        <f t="shared" si="34"/>
        <v>7087</v>
      </c>
      <c r="AA144" s="121">
        <f t="shared" si="34"/>
        <v>3403</v>
      </c>
      <c r="AB144" t="s">
        <v>234</v>
      </c>
      <c r="AC144" s="71">
        <f>+'Niv1Pub  '!AE144+'Niv1Privé '!AE177</f>
        <v>237</v>
      </c>
      <c r="AD144" s="71">
        <f>+'Niv1Pub  '!AF144+'Niv1Privé '!AF177</f>
        <v>249</v>
      </c>
      <c r="AE144" s="71">
        <f>+'Niv1Pub  '!AG144+'Niv1Privé '!AG177</f>
        <v>234</v>
      </c>
      <c r="AF144" s="71">
        <f>+'Niv1Pub  '!AH144+'Niv1Privé '!AH177</f>
        <v>168</v>
      </c>
      <c r="AG144" s="71">
        <f>+'Niv1Pub  '!AI144+'Niv1Privé '!AI177</f>
        <v>172</v>
      </c>
      <c r="AH144" s="71">
        <f>+'Niv1Pub  '!AJ144+'Niv1Privé '!AJ177</f>
        <v>1060</v>
      </c>
      <c r="AI144" s="71">
        <f>+'Niv1Pub  '!AK144+'Niv1Privé '!AK177</f>
        <v>574</v>
      </c>
      <c r="AJ144" s="71">
        <f>+'Niv1Pub  '!AL144+'Niv1Privé '!AL177</f>
        <v>110</v>
      </c>
      <c r="AK144" s="71">
        <f>+'Niv1Pub  '!AM144+'Niv1Privé '!AM177</f>
        <v>684</v>
      </c>
      <c r="AL144" s="71">
        <f>+'Niv1Pub  '!AN144</f>
        <v>220</v>
      </c>
      <c r="AM144" s="71">
        <f>+'Niv1Pub  '!AO144</f>
        <v>495</v>
      </c>
      <c r="AN144" s="71">
        <f>+'Niv1Pub  '!AP144</f>
        <v>20</v>
      </c>
      <c r="AO144" s="71">
        <f>+'Niv1Pub  '!AQ144</f>
        <v>735</v>
      </c>
      <c r="AP144" s="71">
        <f>+'Niv1Pub  '!AQ144+'Niv1Privé '!AN177</f>
        <v>748</v>
      </c>
      <c r="AQ144" s="71">
        <f>+'Niv1Pub  '!AR144+'Niv1Privé '!AO177</f>
        <v>9</v>
      </c>
      <c r="AR144" s="71">
        <f>+'Niv1Pub  '!AS144+'Niv1Privé '!AP177</f>
        <v>242</v>
      </c>
      <c r="AS144" s="71">
        <f>+'Niv1Pub  '!AT144+'Niv1Privé '!AQ177</f>
        <v>216</v>
      </c>
      <c r="AT144" s="71">
        <f>+'Niv1Pub  '!AU144+'Niv1Privé '!AR177</f>
        <v>26</v>
      </c>
    </row>
    <row r="145" spans="1:46" ht="14.25" customHeight="1">
      <c r="A145" s="14" t="s">
        <v>345</v>
      </c>
      <c r="B145" t="s">
        <v>340</v>
      </c>
      <c r="C145" s="122">
        <f>+'Niv1Pub  '!C145+'Niv1Privé '!C146</f>
        <v>2287</v>
      </c>
      <c r="D145" s="122">
        <f>+'Niv1Pub  '!D145+'Niv1Privé '!D146</f>
        <v>1126</v>
      </c>
      <c r="E145" s="122">
        <f>+'Niv1Pub  '!E145+'Niv1Privé '!E146</f>
        <v>6723</v>
      </c>
      <c r="F145" s="122">
        <f>+'Niv1Pub  '!F145+'Niv1Privé '!F146</f>
        <v>3245</v>
      </c>
      <c r="G145" s="122">
        <f>+'Niv1Pub  '!G145+'Niv1Privé '!G146</f>
        <v>2321</v>
      </c>
      <c r="H145" s="122">
        <f>+'Niv1Pub  '!H145+'Niv1Privé '!H146</f>
        <v>1180</v>
      </c>
      <c r="I145" s="122">
        <f>+'Niv1Pub  '!I145+'Niv1Privé '!I146</f>
        <v>891</v>
      </c>
      <c r="J145" s="122">
        <f>+'Niv1Pub  '!J145+'Niv1Privé '!J146</f>
        <v>440</v>
      </c>
      <c r="K145" s="122">
        <f>+'Niv1Pub  '!K145+'Niv1Privé '!K146</f>
        <v>674</v>
      </c>
      <c r="L145" s="122">
        <f>+'Niv1Pub  '!L145+'Niv1Privé '!L146</f>
        <v>383</v>
      </c>
      <c r="M145" s="121">
        <f t="shared" si="35"/>
        <v>12896</v>
      </c>
      <c r="N145" s="121">
        <f t="shared" si="35"/>
        <v>6374</v>
      </c>
      <c r="O145" t="s">
        <v>340</v>
      </c>
      <c r="P145" s="122">
        <f>+'Niv1Pub  '!Q145+'Niv1Privé '!Q146</f>
        <v>0</v>
      </c>
      <c r="Q145" s="122">
        <f>+'Niv1Pub  '!R145+'Niv1Privé '!R146</f>
        <v>0</v>
      </c>
      <c r="R145" s="122">
        <f>+'Niv1Pub  '!S145+'Niv1Privé '!S146</f>
        <v>2569</v>
      </c>
      <c r="S145" s="122">
        <f>+'Niv1Pub  '!T145+'Niv1Privé '!T146</f>
        <v>1211</v>
      </c>
      <c r="T145" s="122">
        <f>+'Niv1Pub  '!U145+'Niv1Privé '!U146</f>
        <v>633</v>
      </c>
      <c r="U145" s="122">
        <f>+'Niv1Pub  '!V145+'Niv1Privé '!V146</f>
        <v>316</v>
      </c>
      <c r="V145" s="122">
        <f>+'Niv1Pub  '!W145+'Niv1Privé '!W146</f>
        <v>0</v>
      </c>
      <c r="W145" s="122">
        <f>+'Niv1Pub  '!X145+'Niv1Privé '!X146</f>
        <v>0</v>
      </c>
      <c r="X145" s="122">
        <f>+'Niv1Pub  '!Y145+'Niv1Privé '!Y146</f>
        <v>105</v>
      </c>
      <c r="Y145" s="122">
        <f>+'Niv1Pub  '!Z145+'Niv1Privé '!Z146</f>
        <v>62</v>
      </c>
      <c r="Z145" s="121">
        <f t="shared" si="34"/>
        <v>3307</v>
      </c>
      <c r="AA145" s="121">
        <f t="shared" si="34"/>
        <v>1589</v>
      </c>
      <c r="AB145" t="s">
        <v>340</v>
      </c>
      <c r="AC145" s="71">
        <f>+'Niv1Pub  '!AE145+'Niv1Privé '!AE178</f>
        <v>102</v>
      </c>
      <c r="AD145" s="71">
        <f>+'Niv1Pub  '!AF145+'Niv1Privé '!AF178</f>
        <v>110</v>
      </c>
      <c r="AE145" s="71">
        <f>+'Niv1Pub  '!AG145+'Niv1Privé '!AG178</f>
        <v>83</v>
      </c>
      <c r="AF145" s="71">
        <f>+'Niv1Pub  '!AH145+'Niv1Privé '!AH178</f>
        <v>42</v>
      </c>
      <c r="AG145" s="71">
        <f>+'Niv1Pub  '!AI145+'Niv1Privé '!AI178</f>
        <v>38</v>
      </c>
      <c r="AH145" s="71">
        <f>+'Niv1Pub  '!AJ145+'Niv1Privé '!AJ178</f>
        <v>375</v>
      </c>
      <c r="AI145" s="71">
        <f>+'Niv1Pub  '!AK145+'Niv1Privé '!AK178</f>
        <v>190</v>
      </c>
      <c r="AJ145" s="71">
        <f>+'Niv1Pub  '!AL145+'Niv1Privé '!AL178</f>
        <v>54</v>
      </c>
      <c r="AK145" s="71">
        <f>+'Niv1Pub  '!AM145+'Niv1Privé '!AM178</f>
        <v>244</v>
      </c>
      <c r="AL145" s="71">
        <f>+'Niv1Pub  '!AN145</f>
        <v>108</v>
      </c>
      <c r="AM145" s="71">
        <f>+'Niv1Pub  '!AO145</f>
        <v>104</v>
      </c>
      <c r="AN145" s="71">
        <f>+'Niv1Pub  '!AP145</f>
        <v>0</v>
      </c>
      <c r="AO145" s="71">
        <f>+'Niv1Pub  '!AQ145</f>
        <v>212</v>
      </c>
      <c r="AP145" s="71">
        <f>+'Niv1Pub  '!AQ145+'Niv1Privé '!AN178</f>
        <v>243</v>
      </c>
      <c r="AQ145" s="71">
        <f>+'Niv1Pub  '!AR145+'Niv1Privé '!AO178</f>
        <v>8</v>
      </c>
      <c r="AR145" s="71">
        <f>+'Niv1Pub  '!AS145+'Niv1Privé '!AP178</f>
        <v>99</v>
      </c>
      <c r="AS145" s="71">
        <f>+'Niv1Pub  '!AT145+'Niv1Privé '!AQ178</f>
        <v>98</v>
      </c>
      <c r="AT145" s="71">
        <f>+'Niv1Pub  '!AU145+'Niv1Privé '!AR178</f>
        <v>1</v>
      </c>
    </row>
    <row r="146" spans="1:46" ht="14.25" customHeight="1">
      <c r="A146" s="14" t="s">
        <v>345</v>
      </c>
      <c r="B146" t="s">
        <v>231</v>
      </c>
      <c r="C146" s="122">
        <f>+'Niv1Pub  '!C146+'Niv1Privé '!C147</f>
        <v>22255</v>
      </c>
      <c r="D146" s="122">
        <f>+'Niv1Pub  '!D146+'Niv1Privé '!D147</f>
        <v>10903</v>
      </c>
      <c r="E146" s="122">
        <f>+'Niv1Pub  '!E146+'Niv1Privé '!E147</f>
        <v>18241</v>
      </c>
      <c r="F146" s="122">
        <f>+'Niv1Pub  '!F146+'Niv1Privé '!F147</f>
        <v>8831</v>
      </c>
      <c r="G146" s="122">
        <f>+'Niv1Pub  '!G146+'Niv1Privé '!G147</f>
        <v>11479</v>
      </c>
      <c r="H146" s="122">
        <f>+'Niv1Pub  '!H146+'Niv1Privé '!H147</f>
        <v>5601</v>
      </c>
      <c r="I146" s="122">
        <f>+'Niv1Pub  '!I146+'Niv1Privé '!I147</f>
        <v>3937</v>
      </c>
      <c r="J146" s="122">
        <f>+'Niv1Pub  '!J146+'Niv1Privé '!J147</f>
        <v>1864</v>
      </c>
      <c r="K146" s="122">
        <f>+'Niv1Pub  '!K146+'Niv1Privé '!K147</f>
        <v>3029</v>
      </c>
      <c r="L146" s="122">
        <f>+'Niv1Pub  '!L146+'Niv1Privé '!L147</f>
        <v>1456</v>
      </c>
      <c r="M146" s="121">
        <f t="shared" si="35"/>
        <v>58941</v>
      </c>
      <c r="N146" s="121">
        <f t="shared" si="35"/>
        <v>28655</v>
      </c>
      <c r="O146" t="s">
        <v>231</v>
      </c>
      <c r="P146" s="122">
        <f>+'Niv1Pub  '!Q146+'Niv1Privé '!Q147</f>
        <v>10045</v>
      </c>
      <c r="Q146" s="122">
        <f>+'Niv1Pub  '!R146+'Niv1Privé '!R147</f>
        <v>4915</v>
      </c>
      <c r="R146" s="122">
        <f>+'Niv1Pub  '!S146+'Niv1Privé '!S147</f>
        <v>9565</v>
      </c>
      <c r="S146" s="122">
        <f>+'Niv1Pub  '!T146+'Niv1Privé '!T147</f>
        <v>4545</v>
      </c>
      <c r="T146" s="122">
        <f>+'Niv1Pub  '!U146+'Niv1Privé '!U147</f>
        <v>3702</v>
      </c>
      <c r="U146" s="122">
        <f>+'Niv1Pub  '!V146+'Niv1Privé '!V147</f>
        <v>1761</v>
      </c>
      <c r="V146" s="122">
        <f>+'Niv1Pub  '!W146+'Niv1Privé '!W147</f>
        <v>714</v>
      </c>
      <c r="W146" s="122">
        <f>+'Niv1Pub  '!X146+'Niv1Privé '!X147</f>
        <v>343</v>
      </c>
      <c r="X146" s="122">
        <f>+'Niv1Pub  '!Y146+'Niv1Privé '!Y147</f>
        <v>1166</v>
      </c>
      <c r="Y146" s="122">
        <f>+'Niv1Pub  '!Z146+'Niv1Privé '!Z147</f>
        <v>573</v>
      </c>
      <c r="Z146" s="121">
        <f t="shared" si="34"/>
        <v>25192</v>
      </c>
      <c r="AA146" s="121">
        <f t="shared" si="34"/>
        <v>12137</v>
      </c>
      <c r="AB146" t="s">
        <v>231</v>
      </c>
      <c r="AC146" s="71">
        <f>+'Niv1Pub  '!AE146+'Niv1Privé '!AE179</f>
        <v>406</v>
      </c>
      <c r="AD146" s="71">
        <f>+'Niv1Pub  '!AF146+'Niv1Privé '!AF179</f>
        <v>408</v>
      </c>
      <c r="AE146" s="71">
        <f>+'Niv1Pub  '!AG146+'Niv1Privé '!AG179</f>
        <v>368</v>
      </c>
      <c r="AF146" s="71">
        <f>+'Niv1Pub  '!AH146+'Niv1Privé '!AH179</f>
        <v>155</v>
      </c>
      <c r="AG146" s="71">
        <f>+'Niv1Pub  '!AI146+'Niv1Privé '!AI179</f>
        <v>142</v>
      </c>
      <c r="AH146" s="71">
        <f>+'Niv1Pub  '!AJ146+'Niv1Privé '!AJ179</f>
        <v>1479</v>
      </c>
      <c r="AI146" s="71">
        <f>+'Niv1Pub  '!AK146+'Niv1Privé '!AK179</f>
        <v>941</v>
      </c>
      <c r="AJ146" s="71">
        <f>+'Niv1Pub  '!AL146+'Niv1Privé '!AL179</f>
        <v>113</v>
      </c>
      <c r="AK146" s="71">
        <f>+'Niv1Pub  '!AM146+'Niv1Privé '!AM179</f>
        <v>1054</v>
      </c>
      <c r="AL146" s="71">
        <f>+'Niv1Pub  '!AN146</f>
        <v>373</v>
      </c>
      <c r="AM146" s="71">
        <f>+'Niv1Pub  '!AO146</f>
        <v>470</v>
      </c>
      <c r="AN146" s="71">
        <f>+'Niv1Pub  '!AP146</f>
        <v>0</v>
      </c>
      <c r="AO146" s="71">
        <f>+'Niv1Pub  '!AQ146</f>
        <v>843</v>
      </c>
      <c r="AP146" s="71">
        <f>+'Niv1Pub  '!AQ146+'Niv1Privé '!AN179</f>
        <v>985</v>
      </c>
      <c r="AQ146" s="71">
        <f>+'Niv1Pub  '!AR146+'Niv1Privé '!AO179</f>
        <v>20</v>
      </c>
      <c r="AR146" s="71">
        <f>+'Niv1Pub  '!AS146+'Niv1Privé '!AP179</f>
        <v>421</v>
      </c>
      <c r="AS146" s="71">
        <f>+'Niv1Pub  '!AT146+'Niv1Privé '!AQ179</f>
        <v>367</v>
      </c>
      <c r="AT146" s="71">
        <f>+'Niv1Pub  '!AU146+'Niv1Privé '!AR179</f>
        <v>54</v>
      </c>
    </row>
    <row r="147" spans="1:46" ht="14.25" customHeight="1">
      <c r="A147" s="14" t="s">
        <v>345</v>
      </c>
      <c r="B147" t="s">
        <v>232</v>
      </c>
      <c r="C147" s="122">
        <f>+'Niv1Pub  '!C147+'Niv1Privé '!C148</f>
        <v>12006</v>
      </c>
      <c r="D147" s="122">
        <f>+'Niv1Pub  '!D147+'Niv1Privé '!D148</f>
        <v>5922</v>
      </c>
      <c r="E147" s="122">
        <f>+'Niv1Pub  '!E147+'Niv1Privé '!E148</f>
        <v>13702</v>
      </c>
      <c r="F147" s="122">
        <f>+'Niv1Pub  '!F147+'Niv1Privé '!F148</f>
        <v>6625</v>
      </c>
      <c r="G147" s="122">
        <f>+'Niv1Pub  '!G147+'Niv1Privé '!G148</f>
        <v>5746</v>
      </c>
      <c r="H147" s="122">
        <f>+'Niv1Pub  '!H147+'Niv1Privé '!H148</f>
        <v>2848</v>
      </c>
      <c r="I147" s="122">
        <f>+'Niv1Pub  '!I147+'Niv1Privé '!I148</f>
        <v>1978</v>
      </c>
      <c r="J147" s="122">
        <f>+'Niv1Pub  '!J147+'Niv1Privé '!J148</f>
        <v>959</v>
      </c>
      <c r="K147" s="122">
        <f>+'Niv1Pub  '!K147+'Niv1Privé '!K148</f>
        <v>2068</v>
      </c>
      <c r="L147" s="122">
        <f>+'Niv1Pub  '!L147+'Niv1Privé '!L148</f>
        <v>1025</v>
      </c>
      <c r="M147" s="121">
        <f t="shared" si="35"/>
        <v>35500</v>
      </c>
      <c r="N147" s="121">
        <f t="shared" si="35"/>
        <v>17379</v>
      </c>
      <c r="O147" t="s">
        <v>232</v>
      </c>
      <c r="P147" s="122">
        <f>+'Niv1Pub  '!Q147+'Niv1Privé '!Q148</f>
        <v>0</v>
      </c>
      <c r="Q147" s="122">
        <f>+'Niv1Pub  '!R147+'Niv1Privé '!R148</f>
        <v>0</v>
      </c>
      <c r="R147" s="122">
        <f>+'Niv1Pub  '!S147+'Niv1Privé '!S148</f>
        <v>5040</v>
      </c>
      <c r="S147" s="122">
        <f>+'Niv1Pub  '!T147+'Niv1Privé '!T148</f>
        <v>2316</v>
      </c>
      <c r="T147" s="122">
        <f>+'Niv1Pub  '!U147+'Niv1Privé '!U148</f>
        <v>1978</v>
      </c>
      <c r="U147" s="122">
        <f>+'Niv1Pub  '!V147+'Niv1Privé '!V148</f>
        <v>945</v>
      </c>
      <c r="V147" s="122">
        <f>+'Niv1Pub  '!W147+'Niv1Privé '!W148</f>
        <v>1</v>
      </c>
      <c r="W147" s="122">
        <f>+'Niv1Pub  '!X147+'Niv1Privé '!X148</f>
        <v>0</v>
      </c>
      <c r="X147" s="122">
        <f>+'Niv1Pub  '!Y147+'Niv1Privé '!Y148</f>
        <v>640</v>
      </c>
      <c r="Y147" s="122">
        <f>+'Niv1Pub  '!Z147+'Niv1Privé '!Z148</f>
        <v>344</v>
      </c>
      <c r="Z147" s="121">
        <f t="shared" si="34"/>
        <v>7659</v>
      </c>
      <c r="AA147" s="121">
        <f t="shared" si="34"/>
        <v>3605</v>
      </c>
      <c r="AB147" t="s">
        <v>232</v>
      </c>
      <c r="AC147" s="71">
        <f>+'Niv1Pub  '!AE147+'Niv1Privé '!AE180</f>
        <v>227</v>
      </c>
      <c r="AD147" s="71">
        <f>+'Niv1Pub  '!AF147+'Niv1Privé '!AF180</f>
        <v>259</v>
      </c>
      <c r="AE147" s="71">
        <f>+'Niv1Pub  '!AG147+'Niv1Privé '!AG180</f>
        <v>220</v>
      </c>
      <c r="AF147" s="71">
        <f>+'Niv1Pub  '!AH147+'Niv1Privé '!AH180</f>
        <v>150</v>
      </c>
      <c r="AG147" s="71">
        <f>+'Niv1Pub  '!AI147+'Niv1Privé '!AI180</f>
        <v>146</v>
      </c>
      <c r="AH147" s="71">
        <f>+'Niv1Pub  '!AJ147+'Niv1Privé '!AJ180</f>
        <v>1002</v>
      </c>
      <c r="AI147" s="71">
        <f>+'Niv1Pub  '!AK147+'Niv1Privé '!AK180</f>
        <v>587</v>
      </c>
      <c r="AJ147" s="71">
        <f>+'Niv1Pub  '!AL147+'Niv1Privé '!AL180</f>
        <v>97</v>
      </c>
      <c r="AK147" s="71">
        <f>+'Niv1Pub  '!AM147+'Niv1Privé '!AM180</f>
        <v>684</v>
      </c>
      <c r="AL147" s="71">
        <f>+'Niv1Pub  '!AN147</f>
        <v>259</v>
      </c>
      <c r="AM147" s="71">
        <f>+'Niv1Pub  '!AO147</f>
        <v>391</v>
      </c>
      <c r="AN147" s="71">
        <f>+'Niv1Pub  '!AP147</f>
        <v>0</v>
      </c>
      <c r="AO147" s="71">
        <f>+'Niv1Pub  '!AQ147</f>
        <v>650</v>
      </c>
      <c r="AP147" s="71">
        <f>+'Niv1Pub  '!AQ147+'Niv1Privé '!AN180</f>
        <v>665</v>
      </c>
      <c r="AQ147" s="71">
        <f>+'Niv1Pub  '!AR147+'Niv1Privé '!AO180</f>
        <v>4</v>
      </c>
      <c r="AR147" s="71">
        <f>+'Niv1Pub  '!AS147+'Niv1Privé '!AP180</f>
        <v>213</v>
      </c>
      <c r="AS147" s="71">
        <f>+'Niv1Pub  '!AT147+'Niv1Privé '!AQ180</f>
        <v>213</v>
      </c>
      <c r="AT147" s="71">
        <f>+'Niv1Pub  '!AU147+'Niv1Privé '!AR180</f>
        <v>0</v>
      </c>
    </row>
    <row r="148" spans="1:46" ht="14.25" customHeight="1">
      <c r="A148" s="14" t="s">
        <v>345</v>
      </c>
      <c r="B148" t="s">
        <v>174</v>
      </c>
      <c r="C148" s="122">
        <f>+'Niv1Pub  '!C148+'Niv1Privé '!C149</f>
        <v>7537</v>
      </c>
      <c r="D148" s="122">
        <f>+'Niv1Pub  '!D148+'Niv1Privé '!D149</f>
        <v>3608</v>
      </c>
      <c r="E148" s="122">
        <f>+'Niv1Pub  '!E148+'Niv1Privé '!E149</f>
        <v>7563</v>
      </c>
      <c r="F148" s="122">
        <f>+'Niv1Pub  '!F148+'Niv1Privé '!F149</f>
        <v>3744</v>
      </c>
      <c r="G148" s="122">
        <f>+'Niv1Pub  '!G148+'Niv1Privé '!G149</f>
        <v>7866</v>
      </c>
      <c r="H148" s="122">
        <f>+'Niv1Pub  '!H148+'Niv1Privé '!H149</f>
        <v>3973</v>
      </c>
      <c r="I148" s="122">
        <f>+'Niv1Pub  '!I148+'Niv1Privé '!I149</f>
        <v>5846</v>
      </c>
      <c r="J148" s="122">
        <f>+'Niv1Pub  '!J148+'Niv1Privé '!J149</f>
        <v>3020</v>
      </c>
      <c r="K148" s="122">
        <f>+'Niv1Pub  '!K148+'Niv1Privé '!K149</f>
        <v>6323</v>
      </c>
      <c r="L148" s="122">
        <f>+'Niv1Pub  '!L148+'Niv1Privé '!L149</f>
        <v>3223</v>
      </c>
      <c r="M148" s="121">
        <f t="shared" si="35"/>
        <v>35135</v>
      </c>
      <c r="N148" s="121">
        <f t="shared" si="35"/>
        <v>17568</v>
      </c>
      <c r="O148" t="s">
        <v>174</v>
      </c>
      <c r="P148" s="122">
        <f>+'Niv1Pub  '!Q148+'Niv1Privé '!Q149</f>
        <v>12</v>
      </c>
      <c r="Q148" s="122">
        <f>+'Niv1Pub  '!R148+'Niv1Privé '!R149</f>
        <v>4</v>
      </c>
      <c r="R148" s="122">
        <f>+'Niv1Pub  '!S148+'Niv1Privé '!S149</f>
        <v>1359</v>
      </c>
      <c r="S148" s="122">
        <f>+'Niv1Pub  '!T148+'Niv1Privé '!T149</f>
        <v>580</v>
      </c>
      <c r="T148" s="122">
        <f>+'Niv1Pub  '!U148+'Niv1Privé '!U149</f>
        <v>1386</v>
      </c>
      <c r="U148" s="122">
        <f>+'Niv1Pub  '!V148+'Niv1Privé '!V149</f>
        <v>662</v>
      </c>
      <c r="V148" s="122">
        <f>+'Niv1Pub  '!W148+'Niv1Privé '!W149</f>
        <v>39</v>
      </c>
      <c r="W148" s="122">
        <f>+'Niv1Pub  '!X148+'Niv1Privé '!X149</f>
        <v>20</v>
      </c>
      <c r="X148" s="122">
        <f>+'Niv1Pub  '!Y148+'Niv1Privé '!Y149</f>
        <v>1106</v>
      </c>
      <c r="Y148" s="122">
        <f>+'Niv1Pub  '!Z148+'Niv1Privé '!Z149</f>
        <v>569</v>
      </c>
      <c r="Z148" s="121">
        <f t="shared" si="34"/>
        <v>3902</v>
      </c>
      <c r="AA148" s="121">
        <f t="shared" si="34"/>
        <v>1835</v>
      </c>
      <c r="AB148" t="s">
        <v>174</v>
      </c>
      <c r="AC148" s="71">
        <f>+'Niv1Pub  '!AE148+'Niv1Privé '!AE181</f>
        <v>119</v>
      </c>
      <c r="AD148" s="71">
        <f>+'Niv1Pub  '!AF148+'Niv1Privé '!AF181</f>
        <v>131</v>
      </c>
      <c r="AE148" s="71">
        <f>+'Niv1Pub  '!AG148+'Niv1Privé '!AG181</f>
        <v>138</v>
      </c>
      <c r="AF148" s="71">
        <f>+'Niv1Pub  '!AH148+'Niv1Privé '!AH181</f>
        <v>106</v>
      </c>
      <c r="AG148" s="71">
        <f>+'Niv1Pub  '!AI148+'Niv1Privé '!AI181</f>
        <v>111</v>
      </c>
      <c r="AH148" s="71">
        <f>+'Niv1Pub  '!AJ148+'Niv1Privé '!AJ181</f>
        <v>605</v>
      </c>
      <c r="AI148" s="71">
        <f>+'Niv1Pub  '!AK148+'Niv1Privé '!AK181</f>
        <v>439</v>
      </c>
      <c r="AJ148" s="71">
        <f>+'Niv1Pub  '!AL148+'Niv1Privé '!AL181</f>
        <v>10</v>
      </c>
      <c r="AK148" s="71">
        <f>+'Niv1Pub  '!AM148+'Niv1Privé '!AM181</f>
        <v>449</v>
      </c>
      <c r="AL148" s="71">
        <f>+'Niv1Pub  '!AN148</f>
        <v>338</v>
      </c>
      <c r="AM148" s="71">
        <f>+'Niv1Pub  '!AO148</f>
        <v>30</v>
      </c>
      <c r="AN148" s="71">
        <f>+'Niv1Pub  '!AP148</f>
        <v>1</v>
      </c>
      <c r="AO148" s="71">
        <f>+'Niv1Pub  '!AQ148</f>
        <v>369</v>
      </c>
      <c r="AP148" s="71">
        <f>+'Niv1Pub  '!AQ148+'Niv1Privé '!AN181</f>
        <v>636</v>
      </c>
      <c r="AQ148" s="71">
        <f>+'Niv1Pub  '!AR148+'Niv1Privé '!AO181</f>
        <v>111</v>
      </c>
      <c r="AR148" s="71">
        <f>+'Niv1Pub  '!AS148+'Niv1Privé '!AP181</f>
        <v>60</v>
      </c>
      <c r="AS148" s="71">
        <f>+'Niv1Pub  '!AT148+'Niv1Privé '!AQ181</f>
        <v>60</v>
      </c>
      <c r="AT148" s="71">
        <f>+'Niv1Pub  '!AU148+'Niv1Privé '!AR181</f>
        <v>0</v>
      </c>
    </row>
    <row r="149" spans="1:46" ht="14.25" customHeight="1">
      <c r="A149" s="14" t="s">
        <v>345</v>
      </c>
      <c r="B149" t="s">
        <v>324</v>
      </c>
      <c r="C149" s="122">
        <f>+'Niv1Pub  '!C149+'Niv1Privé '!C150</f>
        <v>11373</v>
      </c>
      <c r="D149" s="122">
        <f>+'Niv1Pub  '!D149+'Niv1Privé '!D150</f>
        <v>5692</v>
      </c>
      <c r="E149" s="122">
        <f>+'Niv1Pub  '!E149+'Niv1Privé '!E150</f>
        <v>14100</v>
      </c>
      <c r="F149" s="122">
        <f>+'Niv1Pub  '!F149+'Niv1Privé '!F150</f>
        <v>6788</v>
      </c>
      <c r="G149" s="122">
        <f>+'Niv1Pub  '!G149+'Niv1Privé '!G150</f>
        <v>8452</v>
      </c>
      <c r="H149" s="122">
        <f>+'Niv1Pub  '!H149+'Niv1Privé '!H150</f>
        <v>4148</v>
      </c>
      <c r="I149" s="122">
        <f>+'Niv1Pub  '!I149+'Niv1Privé '!I150</f>
        <v>3013</v>
      </c>
      <c r="J149" s="122">
        <f>+'Niv1Pub  '!J149+'Niv1Privé '!J150</f>
        <v>1514</v>
      </c>
      <c r="K149" s="122">
        <f>+'Niv1Pub  '!K149+'Niv1Privé '!K150</f>
        <v>2899</v>
      </c>
      <c r="L149" s="122">
        <f>+'Niv1Pub  '!L149+'Niv1Privé '!L150</f>
        <v>1498</v>
      </c>
      <c r="M149" s="121">
        <f t="shared" si="35"/>
        <v>39837</v>
      </c>
      <c r="N149" s="121">
        <f t="shared" si="35"/>
        <v>19640</v>
      </c>
      <c r="O149" t="s">
        <v>324</v>
      </c>
      <c r="P149" s="122">
        <f>+'Niv1Pub  '!Q149+'Niv1Privé '!Q150</f>
        <v>2</v>
      </c>
      <c r="Q149" s="122">
        <f>+'Niv1Pub  '!R149+'Niv1Privé '!R150</f>
        <v>1</v>
      </c>
      <c r="R149" s="122">
        <f>+'Niv1Pub  '!S149+'Niv1Privé '!S150</f>
        <v>5486</v>
      </c>
      <c r="S149" s="122">
        <f>+'Niv1Pub  '!T149+'Niv1Privé '!T150</f>
        <v>2587</v>
      </c>
      <c r="T149" s="122">
        <f>+'Niv1Pub  '!U149+'Niv1Privé '!U150</f>
        <v>2223</v>
      </c>
      <c r="U149" s="122">
        <f>+'Niv1Pub  '!V149+'Niv1Privé '!V150</f>
        <v>1078</v>
      </c>
      <c r="V149" s="122">
        <f>+'Niv1Pub  '!W149+'Niv1Privé '!W150</f>
        <v>5</v>
      </c>
      <c r="W149" s="122">
        <f>+'Niv1Pub  '!X149+'Niv1Privé '!X150</f>
        <v>0</v>
      </c>
      <c r="X149" s="122">
        <f>+'Niv1Pub  '!Y149+'Niv1Privé '!Y150</f>
        <v>861</v>
      </c>
      <c r="Y149" s="122">
        <f>+'Niv1Pub  '!Z149+'Niv1Privé '!Z150</f>
        <v>450</v>
      </c>
      <c r="Z149" s="121">
        <f t="shared" si="34"/>
        <v>8577</v>
      </c>
      <c r="AA149" s="121">
        <f t="shared" si="34"/>
        <v>4116</v>
      </c>
      <c r="AB149" t="s">
        <v>324</v>
      </c>
      <c r="AC149" s="71">
        <f>+'Niv1Pub  '!AE149+'Niv1Privé '!AE182</f>
        <v>310</v>
      </c>
      <c r="AD149" s="71">
        <f>+'Niv1Pub  '!AF149+'Niv1Privé '!AF182</f>
        <v>335</v>
      </c>
      <c r="AE149" s="71">
        <f>+'Niv1Pub  '!AG149+'Niv1Privé '!AG182</f>
        <v>297</v>
      </c>
      <c r="AF149" s="71">
        <f>+'Niv1Pub  '!AH149+'Niv1Privé '!AH182</f>
        <v>191</v>
      </c>
      <c r="AG149" s="71">
        <f>+'Niv1Pub  '!AI149+'Niv1Privé '!AI182</f>
        <v>164</v>
      </c>
      <c r="AH149" s="71">
        <f>+'Niv1Pub  '!AJ149+'Niv1Privé '!AJ182</f>
        <v>1297</v>
      </c>
      <c r="AI149" s="71">
        <f>+'Niv1Pub  '!AK149+'Niv1Privé '!AK182</f>
        <v>722</v>
      </c>
      <c r="AJ149" s="71">
        <f>+'Niv1Pub  '!AL149+'Niv1Privé '!AL182</f>
        <v>173</v>
      </c>
      <c r="AK149" s="71">
        <f>+'Niv1Pub  '!AM149+'Niv1Privé '!AM182</f>
        <v>895</v>
      </c>
      <c r="AL149" s="71">
        <f>+'Niv1Pub  '!AN149</f>
        <v>334</v>
      </c>
      <c r="AM149" s="71">
        <f>+'Niv1Pub  '!AO149</f>
        <v>396</v>
      </c>
      <c r="AN149" s="71">
        <f>+'Niv1Pub  '!AP149</f>
        <v>15</v>
      </c>
      <c r="AO149" s="71">
        <f>+'Niv1Pub  '!AQ149</f>
        <v>745</v>
      </c>
      <c r="AP149" s="71">
        <f>+'Niv1Pub  '!AQ149+'Niv1Privé '!AN182</f>
        <v>877</v>
      </c>
      <c r="AQ149" s="71">
        <f>+'Niv1Pub  '!AR149+'Niv1Privé '!AO182</f>
        <v>7</v>
      </c>
      <c r="AR149" s="71">
        <f>+'Niv1Pub  '!AS149+'Niv1Privé '!AP182</f>
        <v>316</v>
      </c>
      <c r="AS149" s="71">
        <f>+'Niv1Pub  '!AT149+'Niv1Privé '!AQ182</f>
        <v>294</v>
      </c>
      <c r="AT149" s="71">
        <f>+'Niv1Pub  '!AU149+'Niv1Privé '!AR182</f>
        <v>22</v>
      </c>
    </row>
    <row r="150" spans="1:46" ht="14.25" customHeight="1">
      <c r="A150" s="14" t="s">
        <v>345</v>
      </c>
      <c r="B150" t="s">
        <v>233</v>
      </c>
      <c r="C150" s="122">
        <f>+'Niv1Pub  '!C150+'Niv1Privé '!C151</f>
        <v>9980</v>
      </c>
      <c r="D150" s="122">
        <f>+'Niv1Pub  '!D150+'Niv1Privé '!D151</f>
        <v>4924</v>
      </c>
      <c r="E150" s="122">
        <f>+'Niv1Pub  '!E150+'Niv1Privé '!E151</f>
        <v>10468</v>
      </c>
      <c r="F150" s="122">
        <f>+'Niv1Pub  '!F150+'Niv1Privé '!F151</f>
        <v>5006</v>
      </c>
      <c r="G150" s="122">
        <f>+'Niv1Pub  '!G150+'Niv1Privé '!G151</f>
        <v>5633</v>
      </c>
      <c r="H150" s="122">
        <f>+'Niv1Pub  '!H150+'Niv1Privé '!H151</f>
        <v>2809</v>
      </c>
      <c r="I150" s="122">
        <f>+'Niv1Pub  '!I150+'Niv1Privé '!I151</f>
        <v>2168</v>
      </c>
      <c r="J150" s="122">
        <f>+'Niv1Pub  '!J150+'Niv1Privé '!J151</f>
        <v>1064</v>
      </c>
      <c r="K150" s="122">
        <f>+'Niv1Pub  '!K150+'Niv1Privé '!K151</f>
        <v>2028</v>
      </c>
      <c r="L150" s="122">
        <f>+'Niv1Pub  '!L150+'Niv1Privé '!L151</f>
        <v>1021</v>
      </c>
      <c r="M150" s="121">
        <f t="shared" si="35"/>
        <v>30277</v>
      </c>
      <c r="N150" s="121">
        <f t="shared" si="35"/>
        <v>14824</v>
      </c>
      <c r="O150" t="s">
        <v>233</v>
      </c>
      <c r="P150" s="122">
        <f>+'Niv1Pub  '!Q150+'Niv1Privé '!Q151</f>
        <v>1489</v>
      </c>
      <c r="Q150" s="122">
        <f>+'Niv1Pub  '!R150+'Niv1Privé '!R151</f>
        <v>713</v>
      </c>
      <c r="R150" s="122">
        <f>+'Niv1Pub  '!S150+'Niv1Privé '!S151</f>
        <v>4039</v>
      </c>
      <c r="S150" s="122">
        <f>+'Niv1Pub  '!T150+'Niv1Privé '!T151</f>
        <v>1853</v>
      </c>
      <c r="T150" s="122">
        <f>+'Niv1Pub  '!U150+'Niv1Privé '!U151</f>
        <v>1380</v>
      </c>
      <c r="U150" s="122">
        <f>+'Niv1Pub  '!V150+'Niv1Privé '!V151</f>
        <v>701</v>
      </c>
      <c r="V150" s="122">
        <f>+'Niv1Pub  '!W150+'Niv1Privé '!W151</f>
        <v>110</v>
      </c>
      <c r="W150" s="122">
        <f>+'Niv1Pub  '!X150+'Niv1Privé '!X151</f>
        <v>53</v>
      </c>
      <c r="X150" s="122">
        <f>+'Niv1Pub  '!Y150+'Niv1Privé '!Y151</f>
        <v>545</v>
      </c>
      <c r="Y150" s="122">
        <f>+'Niv1Pub  '!Z150+'Niv1Privé '!Z151</f>
        <v>280</v>
      </c>
      <c r="Z150" s="121">
        <f t="shared" si="34"/>
        <v>7563</v>
      </c>
      <c r="AA150" s="121">
        <f t="shared" si="34"/>
        <v>3600</v>
      </c>
      <c r="AB150" t="s">
        <v>233</v>
      </c>
      <c r="AC150" s="71">
        <f>+'Niv1Pub  '!AE150+'Niv1Privé '!AE183</f>
        <v>202</v>
      </c>
      <c r="AD150" s="71">
        <f>+'Niv1Pub  '!AF150+'Niv1Privé '!AF183</f>
        <v>213</v>
      </c>
      <c r="AE150" s="71">
        <f>+'Niv1Pub  '!AG150+'Niv1Privé '!AG183</f>
        <v>163</v>
      </c>
      <c r="AF150" s="71">
        <f>+'Niv1Pub  '!AH150+'Niv1Privé '!AH183</f>
        <v>82</v>
      </c>
      <c r="AG150" s="71">
        <f>+'Niv1Pub  '!AI150+'Niv1Privé '!AI183</f>
        <v>69</v>
      </c>
      <c r="AH150" s="71">
        <f>+'Niv1Pub  '!AJ150+'Niv1Privé '!AJ183</f>
        <v>729</v>
      </c>
      <c r="AI150" s="71">
        <f>+'Niv1Pub  '!AK150+'Niv1Privé '!AK183</f>
        <v>465</v>
      </c>
      <c r="AJ150" s="71">
        <f>+'Niv1Pub  '!AL150+'Niv1Privé '!AL183</f>
        <v>69</v>
      </c>
      <c r="AK150" s="71">
        <f>+'Niv1Pub  '!AM150+'Niv1Privé '!AM183</f>
        <v>534</v>
      </c>
      <c r="AL150" s="71">
        <f>+'Niv1Pub  '!AN150</f>
        <v>248</v>
      </c>
      <c r="AM150" s="71">
        <f>+'Niv1Pub  '!AO150</f>
        <v>259</v>
      </c>
      <c r="AN150" s="71">
        <f>+'Niv1Pub  '!AP150</f>
        <v>7</v>
      </c>
      <c r="AO150" s="71">
        <f>+'Niv1Pub  '!AQ150</f>
        <v>514</v>
      </c>
      <c r="AP150" s="71">
        <f>+'Niv1Pub  '!AQ150+'Niv1Privé '!AN183</f>
        <v>573</v>
      </c>
      <c r="AQ150" s="71">
        <f>+'Niv1Pub  '!AR150+'Niv1Privé '!AO183</f>
        <v>13</v>
      </c>
      <c r="AR150" s="71">
        <f>+'Niv1Pub  '!AS150+'Niv1Privé '!AP183</f>
        <v>194</v>
      </c>
      <c r="AS150" s="71">
        <f>+'Niv1Pub  '!AT150+'Niv1Privé '!AQ183</f>
        <v>190</v>
      </c>
      <c r="AT150" s="71">
        <f>+'Niv1Pub  '!AU150+'Niv1Privé '!AR183</f>
        <v>4</v>
      </c>
    </row>
    <row r="151" spans="1:46" ht="14.25" customHeight="1">
      <c r="A151" s="14" t="s">
        <v>345</v>
      </c>
      <c r="B151" t="s">
        <v>325</v>
      </c>
      <c r="C151" s="122">
        <f>+'Niv1Pub  '!C151+'Niv1Privé '!C152</f>
        <v>11958</v>
      </c>
      <c r="D151" s="122">
        <f>+'Niv1Pub  '!D151+'Niv1Privé '!D152</f>
        <v>5817</v>
      </c>
      <c r="E151" s="122">
        <f>+'Niv1Pub  '!E151+'Niv1Privé '!E152</f>
        <v>12046</v>
      </c>
      <c r="F151" s="122">
        <f>+'Niv1Pub  '!F151+'Niv1Privé '!F152</f>
        <v>5937</v>
      </c>
      <c r="G151" s="122">
        <f>+'Niv1Pub  '!G151+'Niv1Privé '!G152</f>
        <v>7922</v>
      </c>
      <c r="H151" s="122">
        <f>+'Niv1Pub  '!H151+'Niv1Privé '!H152</f>
        <v>3993</v>
      </c>
      <c r="I151" s="122">
        <f>+'Niv1Pub  '!I151+'Niv1Privé '!I152</f>
        <v>3151</v>
      </c>
      <c r="J151" s="122">
        <f>+'Niv1Pub  '!J151+'Niv1Privé '!J152</f>
        <v>1667</v>
      </c>
      <c r="K151" s="122">
        <f>+'Niv1Pub  '!K151+'Niv1Privé '!K152</f>
        <v>2550</v>
      </c>
      <c r="L151" s="122">
        <f>+'Niv1Pub  '!L151+'Niv1Privé '!L152</f>
        <v>1345</v>
      </c>
      <c r="M151" s="121">
        <f>++C151+E151+G151+I151+K151</f>
        <v>37627</v>
      </c>
      <c r="N151" s="121">
        <f>++D151+F151+H151+J151+L151</f>
        <v>18759</v>
      </c>
      <c r="O151" t="s">
        <v>325</v>
      </c>
      <c r="P151" s="122">
        <f>+'Niv1Pub  '!Q151+'Niv1Privé '!Q152</f>
        <v>44</v>
      </c>
      <c r="Q151" s="122">
        <f>+'Niv1Pub  '!R151+'Niv1Privé '!R152</f>
        <v>21</v>
      </c>
      <c r="R151" s="122">
        <f>+'Niv1Pub  '!S151+'Niv1Privé '!S152</f>
        <v>3654</v>
      </c>
      <c r="S151" s="122">
        <f>+'Niv1Pub  '!T151+'Niv1Privé '!T152</f>
        <v>1716</v>
      </c>
      <c r="T151" s="122">
        <f>+'Niv1Pub  '!U151+'Niv1Privé '!U152</f>
        <v>1981</v>
      </c>
      <c r="U151" s="122">
        <f>+'Niv1Pub  '!V151+'Niv1Privé '!V152</f>
        <v>970</v>
      </c>
      <c r="V151" s="122">
        <f>+'Niv1Pub  '!W151+'Niv1Privé '!W152</f>
        <v>25</v>
      </c>
      <c r="W151" s="122">
        <f>+'Niv1Pub  '!X151+'Niv1Privé '!X152</f>
        <v>10</v>
      </c>
      <c r="X151" s="122">
        <f>+'Niv1Pub  '!Y151+'Niv1Privé '!Y152</f>
        <v>655</v>
      </c>
      <c r="Y151" s="122">
        <f>+'Niv1Pub  '!Z151+'Niv1Privé '!Z152</f>
        <v>325</v>
      </c>
      <c r="Z151" s="121">
        <f>P151+R151+T151+V151+X151</f>
        <v>6359</v>
      </c>
      <c r="AA151" s="121">
        <f>Q151+S151+U151+W151+Y151</f>
        <v>3042</v>
      </c>
      <c r="AB151" t="s">
        <v>325</v>
      </c>
      <c r="AC151" s="71">
        <f>+'Niv1Pub  '!AE151+'Niv1Privé '!AE184</f>
        <v>282</v>
      </c>
      <c r="AD151" s="71">
        <f>+'Niv1Pub  '!AF151+'Niv1Privé '!AF184</f>
        <v>283</v>
      </c>
      <c r="AE151" s="71">
        <f>+'Niv1Pub  '!AG151+'Niv1Privé '!AG184</f>
        <v>255</v>
      </c>
      <c r="AF151" s="71">
        <f>+'Niv1Pub  '!AH151+'Niv1Privé '!AH184</f>
        <v>157</v>
      </c>
      <c r="AG151" s="71">
        <f>+'Niv1Pub  '!AI151+'Niv1Privé '!AI184</f>
        <v>132</v>
      </c>
      <c r="AH151" s="71">
        <f>+'Niv1Pub  '!AJ151+'Niv1Privé '!AJ184</f>
        <v>1109</v>
      </c>
      <c r="AI151" s="71">
        <f>+'Niv1Pub  '!AK151+'Niv1Privé '!AK184</f>
        <v>656</v>
      </c>
      <c r="AJ151" s="71">
        <f>+'Niv1Pub  '!AL151+'Niv1Privé '!AL184</f>
        <v>59</v>
      </c>
      <c r="AK151" s="71">
        <f>+'Niv1Pub  '!AM151+'Niv1Privé '!AM184</f>
        <v>715</v>
      </c>
      <c r="AL151" s="71">
        <f>+'Niv1Pub  '!AN151</f>
        <v>237</v>
      </c>
      <c r="AM151" s="71">
        <f>+'Niv1Pub  '!AO151</f>
        <v>425</v>
      </c>
      <c r="AN151" s="71">
        <f>+'Niv1Pub  '!AP151</f>
        <v>2</v>
      </c>
      <c r="AO151" s="71">
        <f>+'Niv1Pub  '!AQ151</f>
        <v>664</v>
      </c>
      <c r="AP151" s="71">
        <f>+'Niv1Pub  '!AQ151+'Niv1Privé '!AN184</f>
        <v>716</v>
      </c>
      <c r="AQ151" s="71">
        <f>+'Niv1Pub  '!AR151+'Niv1Privé '!AO184</f>
        <v>10</v>
      </c>
      <c r="AR151" s="71">
        <f>+'Niv1Pub  '!AS151+'Niv1Privé '!AP184</f>
        <v>287</v>
      </c>
      <c r="AS151" s="71">
        <f>+'Niv1Pub  '!AT151+'Niv1Privé '!AQ184</f>
        <v>270</v>
      </c>
      <c r="AT151" s="71">
        <f>+'Niv1Pub  '!AU151+'Niv1Privé '!AR184</f>
        <v>17</v>
      </c>
    </row>
    <row r="152" spans="1:46" ht="9.75" customHeight="1">
      <c r="B152" s="9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9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7"/>
      <c r="AS152" s="97"/>
      <c r="AT152" s="97"/>
    </row>
    <row r="153" spans="1:46" ht="9.75" customHeight="1">
      <c r="B153" s="98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98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</row>
    <row r="154" spans="1:46">
      <c r="B154" s="86" t="s">
        <v>354</v>
      </c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86" t="s">
        <v>4</v>
      </c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86" t="s">
        <v>5</v>
      </c>
      <c r="AC154" s="86"/>
      <c r="AD154" s="86"/>
      <c r="AE154" s="86"/>
      <c r="AF154" s="86"/>
      <c r="AG154" s="86"/>
      <c r="AH154" s="86"/>
      <c r="AI154" s="108"/>
      <c r="AJ154" s="86"/>
      <c r="AK154" s="108"/>
      <c r="AL154" s="86"/>
      <c r="AM154" s="86"/>
      <c r="AN154" s="86"/>
      <c r="AO154" s="108"/>
      <c r="AP154" s="108"/>
      <c r="AQ154" s="86"/>
    </row>
    <row r="155" spans="1:46">
      <c r="B155" s="86" t="s">
        <v>50</v>
      </c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86" t="s">
        <v>256</v>
      </c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86" t="s">
        <v>196</v>
      </c>
      <c r="AC155" s="86"/>
      <c r="AD155" s="86"/>
      <c r="AE155" s="86"/>
      <c r="AF155" s="86"/>
      <c r="AG155" s="86"/>
      <c r="AH155" s="86"/>
      <c r="AI155" s="108"/>
      <c r="AJ155" s="86"/>
      <c r="AK155" s="108"/>
      <c r="AL155" s="86"/>
      <c r="AM155" s="86"/>
      <c r="AN155" s="86"/>
      <c r="AO155" s="108"/>
      <c r="AP155" s="108"/>
      <c r="AQ155" s="86"/>
    </row>
    <row r="156" spans="1:46">
      <c r="B156" s="86" t="s">
        <v>279</v>
      </c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86" t="s">
        <v>279</v>
      </c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86" t="s">
        <v>279</v>
      </c>
      <c r="AC156" s="86"/>
      <c r="AD156" s="86"/>
      <c r="AE156" s="86"/>
      <c r="AF156" s="86"/>
      <c r="AG156" s="86"/>
      <c r="AH156" s="86"/>
      <c r="AI156" s="108"/>
      <c r="AJ156" s="86"/>
      <c r="AK156" s="108"/>
      <c r="AL156" s="86"/>
      <c r="AM156" s="86"/>
      <c r="AN156" s="86"/>
      <c r="AO156" s="108"/>
      <c r="AP156" s="108"/>
      <c r="AQ156" s="86"/>
    </row>
    <row r="157" spans="1:46"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86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</row>
    <row r="158" spans="1:46">
      <c r="B158" s="89" t="s">
        <v>265</v>
      </c>
      <c r="C158" s="119"/>
      <c r="D158" s="119"/>
      <c r="E158" s="119"/>
      <c r="F158" s="119"/>
      <c r="G158" s="119"/>
      <c r="H158" s="119"/>
      <c r="I158" s="119"/>
      <c r="J158" s="119"/>
      <c r="K158" s="119" t="s">
        <v>68</v>
      </c>
      <c r="L158" s="119"/>
      <c r="M158" s="119"/>
      <c r="N158" s="119"/>
      <c r="O158" s="89" t="s">
        <v>265</v>
      </c>
      <c r="P158" s="119"/>
      <c r="Q158" s="119"/>
      <c r="R158" s="119"/>
      <c r="S158" s="119"/>
      <c r="T158" s="119"/>
      <c r="U158" s="119"/>
      <c r="V158" s="119"/>
      <c r="W158" s="119"/>
      <c r="X158" s="119" t="s">
        <v>68</v>
      </c>
      <c r="Y158" s="119"/>
      <c r="Z158" s="119"/>
      <c r="AA158" s="119"/>
      <c r="AB158" s="89" t="s">
        <v>265</v>
      </c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P158" s="100"/>
      <c r="AQ158" s="100"/>
      <c r="AS158" s="100" t="s">
        <v>68</v>
      </c>
    </row>
    <row r="159" spans="1:46"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</row>
    <row r="160" spans="1:46" ht="15.75" customHeight="1">
      <c r="B160" s="90"/>
      <c r="C160" s="27" t="s">
        <v>74</v>
      </c>
      <c r="D160" s="73"/>
      <c r="E160" s="27" t="s">
        <v>75</v>
      </c>
      <c r="F160" s="73"/>
      <c r="G160" s="27" t="s">
        <v>76</v>
      </c>
      <c r="H160" s="73"/>
      <c r="I160" s="27" t="s">
        <v>77</v>
      </c>
      <c r="J160" s="73"/>
      <c r="K160" s="27" t="s">
        <v>78</v>
      </c>
      <c r="L160" s="73"/>
      <c r="M160" s="27" t="s">
        <v>57</v>
      </c>
      <c r="N160" s="73"/>
      <c r="O160" s="90"/>
      <c r="P160" s="27" t="s">
        <v>74</v>
      </c>
      <c r="Q160" s="73"/>
      <c r="R160" s="27" t="s">
        <v>75</v>
      </c>
      <c r="S160" s="73"/>
      <c r="T160" s="27" t="s">
        <v>76</v>
      </c>
      <c r="U160" s="73"/>
      <c r="V160" s="27" t="s">
        <v>77</v>
      </c>
      <c r="W160" s="73"/>
      <c r="X160" s="27" t="s">
        <v>78</v>
      </c>
      <c r="Y160" s="73"/>
      <c r="Z160" s="27" t="s">
        <v>57</v>
      </c>
      <c r="AA160" s="73"/>
      <c r="AB160" s="348"/>
      <c r="AC160" s="559" t="s">
        <v>59</v>
      </c>
      <c r="AD160" s="559"/>
      <c r="AE160" s="559"/>
      <c r="AF160" s="559"/>
      <c r="AG160" s="559"/>
      <c r="AH160" s="560"/>
      <c r="AI160" s="209" t="s">
        <v>47</v>
      </c>
      <c r="AJ160" s="239"/>
      <c r="AK160" s="92"/>
      <c r="AL160" s="209" t="s">
        <v>259</v>
      </c>
      <c r="AM160" s="241"/>
      <c r="AN160" s="92"/>
      <c r="AO160" s="166"/>
      <c r="AP160" s="91"/>
      <c r="AQ160" s="242" t="s">
        <v>175</v>
      </c>
      <c r="AR160" s="209" t="s">
        <v>176</v>
      </c>
      <c r="AS160" s="239"/>
      <c r="AT160" s="243"/>
    </row>
    <row r="161" spans="1:46" ht="31.5" customHeight="1">
      <c r="B161" s="217" t="s">
        <v>191</v>
      </c>
      <c r="C161" s="28" t="s">
        <v>257</v>
      </c>
      <c r="D161" s="28" t="s">
        <v>79</v>
      </c>
      <c r="E161" s="28" t="s">
        <v>257</v>
      </c>
      <c r="F161" s="28" t="s">
        <v>79</v>
      </c>
      <c r="G161" s="28" t="s">
        <v>257</v>
      </c>
      <c r="H161" s="28" t="s">
        <v>79</v>
      </c>
      <c r="I161" s="28" t="s">
        <v>257</v>
      </c>
      <c r="J161" s="28" t="s">
        <v>79</v>
      </c>
      <c r="K161" s="28" t="s">
        <v>257</v>
      </c>
      <c r="L161" s="28" t="s">
        <v>79</v>
      </c>
      <c r="M161" s="28" t="s">
        <v>257</v>
      </c>
      <c r="N161" s="28" t="s">
        <v>79</v>
      </c>
      <c r="O161" s="217" t="s">
        <v>191</v>
      </c>
      <c r="P161" s="28" t="s">
        <v>257</v>
      </c>
      <c r="Q161" s="28" t="s">
        <v>79</v>
      </c>
      <c r="R161" s="28" t="s">
        <v>257</v>
      </c>
      <c r="S161" s="28" t="s">
        <v>79</v>
      </c>
      <c r="T161" s="28" t="s">
        <v>257</v>
      </c>
      <c r="U161" s="28" t="s">
        <v>79</v>
      </c>
      <c r="V161" s="28" t="s">
        <v>257</v>
      </c>
      <c r="W161" s="28" t="s">
        <v>79</v>
      </c>
      <c r="X161" s="28" t="s">
        <v>257</v>
      </c>
      <c r="Y161" s="28" t="s">
        <v>79</v>
      </c>
      <c r="Z161" s="28" t="s">
        <v>257</v>
      </c>
      <c r="AA161" s="28" t="s">
        <v>79</v>
      </c>
      <c r="AB161" s="287" t="s">
        <v>191</v>
      </c>
      <c r="AC161" s="167" t="s">
        <v>177</v>
      </c>
      <c r="AD161" s="167" t="s">
        <v>178</v>
      </c>
      <c r="AE161" s="167" t="s">
        <v>179</v>
      </c>
      <c r="AF161" s="167" t="s">
        <v>180</v>
      </c>
      <c r="AG161" s="167" t="s">
        <v>181</v>
      </c>
      <c r="AH161" s="216" t="s">
        <v>73</v>
      </c>
      <c r="AI161" s="216" t="s">
        <v>182</v>
      </c>
      <c r="AJ161" s="244" t="s">
        <v>183</v>
      </c>
      <c r="AK161" s="244" t="s">
        <v>184</v>
      </c>
      <c r="AL161" s="245" t="s">
        <v>258</v>
      </c>
      <c r="AM161" s="172" t="s">
        <v>185</v>
      </c>
      <c r="AN161" s="172" t="s">
        <v>90</v>
      </c>
      <c r="AO161" s="172" t="s">
        <v>186</v>
      </c>
      <c r="AP161" s="246" t="s">
        <v>187</v>
      </c>
      <c r="AQ161" s="247" t="s">
        <v>58</v>
      </c>
      <c r="AR161" s="248" t="s">
        <v>65</v>
      </c>
      <c r="AS161" s="210" t="s">
        <v>63</v>
      </c>
      <c r="AT161" s="248" t="s">
        <v>66</v>
      </c>
    </row>
    <row r="162" spans="1:46" ht="14">
      <c r="B162" s="221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221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301"/>
      <c r="AC162" s="160"/>
      <c r="AD162" s="160"/>
      <c r="AE162" s="160"/>
      <c r="AF162" s="160"/>
      <c r="AG162" s="90"/>
      <c r="AH162" s="84"/>
      <c r="AI162" s="170"/>
      <c r="AJ162" s="170"/>
      <c r="AK162" s="84"/>
      <c r="AL162" s="84"/>
      <c r="AM162" s="84"/>
      <c r="AN162" s="84"/>
      <c r="AO162" s="160"/>
      <c r="AP162" s="84"/>
      <c r="AQ162" s="251"/>
      <c r="AR162" s="208"/>
      <c r="AS162" s="208"/>
      <c r="AT162" s="208"/>
    </row>
    <row r="163" spans="1:46" ht="13">
      <c r="B163" s="70" t="s">
        <v>81</v>
      </c>
      <c r="C163" s="121">
        <f>SUM(C164:C185)</f>
        <v>155808</v>
      </c>
      <c r="D163" s="121">
        <f t="shared" ref="D163:N163" si="36">SUM(D164:D185)</f>
        <v>79891</v>
      </c>
      <c r="E163" s="121">
        <f t="shared" si="36"/>
        <v>102374</v>
      </c>
      <c r="F163" s="121">
        <f t="shared" si="36"/>
        <v>53405</v>
      </c>
      <c r="G163" s="121">
        <f t="shared" si="36"/>
        <v>66363</v>
      </c>
      <c r="H163" s="121">
        <f t="shared" si="36"/>
        <v>34333</v>
      </c>
      <c r="I163" s="121">
        <f t="shared" si="36"/>
        <v>35297</v>
      </c>
      <c r="J163" s="121">
        <f t="shared" si="36"/>
        <v>18384</v>
      </c>
      <c r="K163" s="121">
        <f t="shared" si="36"/>
        <v>25280</v>
      </c>
      <c r="L163" s="121">
        <f t="shared" si="36"/>
        <v>13109</v>
      </c>
      <c r="M163" s="121">
        <f t="shared" si="36"/>
        <v>385122</v>
      </c>
      <c r="N163" s="121">
        <f t="shared" si="36"/>
        <v>199122</v>
      </c>
      <c r="O163" s="70" t="s">
        <v>81</v>
      </c>
      <c r="P163" s="121">
        <f t="shared" ref="P163:AA163" si="37">SUM(P164:P185)</f>
        <v>22377</v>
      </c>
      <c r="Q163" s="121">
        <f t="shared" si="37"/>
        <v>11295</v>
      </c>
      <c r="R163" s="121">
        <f t="shared" si="37"/>
        <v>23794</v>
      </c>
      <c r="S163" s="121">
        <f t="shared" si="37"/>
        <v>12232</v>
      </c>
      <c r="T163" s="121">
        <f t="shared" si="37"/>
        <v>13584</v>
      </c>
      <c r="U163" s="121">
        <f t="shared" si="37"/>
        <v>6904</v>
      </c>
      <c r="V163" s="121">
        <f t="shared" si="37"/>
        <v>2911</v>
      </c>
      <c r="W163" s="121">
        <f t="shared" si="37"/>
        <v>1556</v>
      </c>
      <c r="X163" s="121">
        <f t="shared" si="37"/>
        <v>4398</v>
      </c>
      <c r="Y163" s="121">
        <f t="shared" si="37"/>
        <v>2261</v>
      </c>
      <c r="Z163" s="121">
        <f t="shared" si="37"/>
        <v>67064</v>
      </c>
      <c r="AA163" s="121">
        <f t="shared" si="37"/>
        <v>34248</v>
      </c>
      <c r="AB163" s="70" t="s">
        <v>81</v>
      </c>
      <c r="AC163" s="121">
        <f t="shared" ref="AC163:AH163" si="38">SUM(AC167:AC185)</f>
        <v>2667</v>
      </c>
      <c r="AD163" s="121">
        <f t="shared" si="38"/>
        <v>2419</v>
      </c>
      <c r="AE163" s="121">
        <f t="shared" si="38"/>
        <v>2049</v>
      </c>
      <c r="AF163" s="121">
        <f t="shared" si="38"/>
        <v>1469</v>
      </c>
      <c r="AG163" s="121">
        <f t="shared" si="38"/>
        <v>1092</v>
      </c>
      <c r="AH163" s="121">
        <f t="shared" si="38"/>
        <v>9696</v>
      </c>
      <c r="AI163" s="121">
        <f t="shared" ref="AI163:AT163" si="39">SUM(AI164:AI185)</f>
        <v>5414</v>
      </c>
      <c r="AJ163" s="121">
        <f t="shared" si="39"/>
        <v>679</v>
      </c>
      <c r="AK163" s="121">
        <f t="shared" si="39"/>
        <v>6093</v>
      </c>
      <c r="AL163" s="121">
        <f t="shared" si="39"/>
        <v>3399</v>
      </c>
      <c r="AM163" s="121">
        <f t="shared" si="39"/>
        <v>2499</v>
      </c>
      <c r="AN163" s="121">
        <f t="shared" si="39"/>
        <v>195</v>
      </c>
      <c r="AO163" s="121">
        <f t="shared" si="39"/>
        <v>6093</v>
      </c>
      <c r="AP163" s="121">
        <f t="shared" si="39"/>
        <v>7628</v>
      </c>
      <c r="AQ163" s="121">
        <f t="shared" si="39"/>
        <v>550</v>
      </c>
      <c r="AR163" s="121">
        <f t="shared" si="39"/>
        <v>3041</v>
      </c>
      <c r="AS163" s="121">
        <f t="shared" si="39"/>
        <v>2550</v>
      </c>
      <c r="AT163" s="121">
        <f t="shared" si="39"/>
        <v>491</v>
      </c>
    </row>
    <row r="164" spans="1:46" ht="9.75" customHeight="1">
      <c r="B164" s="70"/>
      <c r="C164" s="122"/>
      <c r="D164" s="122"/>
      <c r="E164" s="122"/>
      <c r="F164" s="122"/>
      <c r="G164" s="122"/>
      <c r="H164" s="122"/>
      <c r="I164" s="122"/>
      <c r="J164" s="122"/>
      <c r="K164" s="122"/>
      <c r="L164" s="122"/>
      <c r="M164" s="121"/>
      <c r="N164" s="121"/>
      <c r="O164" s="70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1"/>
      <c r="AA164" s="121"/>
      <c r="AB164" s="70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101"/>
      <c r="AR164" s="96"/>
      <c r="AS164" s="96"/>
      <c r="AT164" s="96"/>
    </row>
    <row r="165" spans="1:46" ht="13.5" customHeight="1">
      <c r="A165" s="14" t="s">
        <v>326</v>
      </c>
      <c r="B165" s="14" t="s">
        <v>327</v>
      </c>
      <c r="C165" s="122">
        <f>+'Niv1Pub  '!C165+'Niv1Privé '!C167</f>
        <v>13294</v>
      </c>
      <c r="D165" s="122">
        <f>+'Niv1Pub  '!D165+'Niv1Privé '!D167</f>
        <v>7154</v>
      </c>
      <c r="E165" s="122">
        <f>+'Niv1Pub  '!E165+'Niv1Privé '!E167</f>
        <v>7860</v>
      </c>
      <c r="F165" s="122">
        <f>+'Niv1Pub  '!F165+'Niv1Privé '!F167</f>
        <v>4340</v>
      </c>
      <c r="G165" s="122">
        <f>+'Niv1Pub  '!G165+'Niv1Privé '!G167</f>
        <v>5905</v>
      </c>
      <c r="H165" s="122">
        <f>+'Niv1Pub  '!H165+'Niv1Privé '!H167</f>
        <v>3257</v>
      </c>
      <c r="I165" s="122">
        <f>+'Niv1Pub  '!I165+'Niv1Privé '!I167</f>
        <v>2934</v>
      </c>
      <c r="J165" s="122">
        <f>+'Niv1Pub  '!J165+'Niv1Privé '!J167</f>
        <v>1631</v>
      </c>
      <c r="K165" s="122">
        <f>+'Niv1Pub  '!K165+'Niv1Privé '!K167</f>
        <v>2131</v>
      </c>
      <c r="L165" s="122">
        <f>+'Niv1Pub  '!L165+'Niv1Privé '!L167</f>
        <v>1144</v>
      </c>
      <c r="M165" s="121">
        <f t="shared" ref="M165:N167" si="40">++C165+E165+G165+I165+K165</f>
        <v>32124</v>
      </c>
      <c r="N165" s="121">
        <f t="shared" si="40"/>
        <v>17526</v>
      </c>
      <c r="O165" s="14" t="s">
        <v>327</v>
      </c>
      <c r="P165" s="122">
        <f>+'Niv1Pub  '!Q165+'Niv1Privé '!Q167</f>
        <v>34</v>
      </c>
      <c r="Q165" s="122">
        <f>+'Niv1Pub  '!R165+'Niv1Privé '!R167</f>
        <v>16</v>
      </c>
      <c r="R165" s="122">
        <f>+'Niv1Pub  '!S165+'Niv1Privé '!S167</f>
        <v>1641</v>
      </c>
      <c r="S165" s="122">
        <f>+'Niv1Pub  '!T165+'Niv1Privé '!T167</f>
        <v>882</v>
      </c>
      <c r="T165" s="122">
        <f>+'Niv1Pub  '!U165+'Niv1Privé '!U167</f>
        <v>1254</v>
      </c>
      <c r="U165" s="122">
        <f>+'Niv1Pub  '!V165+'Niv1Privé '!V167</f>
        <v>681</v>
      </c>
      <c r="V165" s="122">
        <f>+'Niv1Pub  '!W165+'Niv1Privé '!W167</f>
        <v>18</v>
      </c>
      <c r="W165" s="122">
        <f>+'Niv1Pub  '!X165+'Niv1Privé '!X167</f>
        <v>10</v>
      </c>
      <c r="X165" s="122">
        <f>+'Niv1Pub  '!Y165+'Niv1Privé '!Y167</f>
        <v>614</v>
      </c>
      <c r="Y165" s="122">
        <f>+'Niv1Pub  '!Z165+'Niv1Privé '!Z167</f>
        <v>356</v>
      </c>
      <c r="Z165" s="121">
        <f>P165+R165+T165+V165+X165</f>
        <v>3561</v>
      </c>
      <c r="AA165" s="413">
        <f>Q165+S165+U165+W165+Y165</f>
        <v>1945</v>
      </c>
      <c r="AB165" s="14" t="s">
        <v>327</v>
      </c>
      <c r="AC165" s="101">
        <f>+'Niv1Pub  '!AE165+'Niv1Privé '!AE167</f>
        <v>328</v>
      </c>
      <c r="AD165" s="71">
        <f>+'Niv1Pub  '!AF165+'Niv1Privé '!AF167</f>
        <v>282</v>
      </c>
      <c r="AE165" s="71">
        <f>+'Niv1Pub  '!AG165+'Niv1Privé '!AG167</f>
        <v>212</v>
      </c>
      <c r="AF165" s="71">
        <f>+'Niv1Pub  '!AH165+'Niv1Privé '!AH167</f>
        <v>106</v>
      </c>
      <c r="AG165" s="71">
        <f>+'Niv1Pub  '!AI165+'Niv1Privé '!AI167</f>
        <v>71</v>
      </c>
      <c r="AH165" s="71">
        <f>+'Niv1Pub  '!AJ165+'Niv1Privé '!AJ167</f>
        <v>999</v>
      </c>
      <c r="AI165" s="71">
        <f>+'Niv1Pub  '!AK165+'Niv1Privé '!AK167</f>
        <v>426</v>
      </c>
      <c r="AJ165" s="71">
        <f>+'Niv1Pub  '!AL165+'Niv1Privé '!AL167</f>
        <v>22</v>
      </c>
      <c r="AK165" s="71">
        <f>+'Niv1Pub  '!AM165+'Niv1Privé '!AM167</f>
        <v>448</v>
      </c>
      <c r="AL165" s="71">
        <f>+'Niv1Pub  '!AN165</f>
        <v>220</v>
      </c>
      <c r="AM165" s="71">
        <f>+'Niv1Pub  '!AO165</f>
        <v>220</v>
      </c>
      <c r="AN165" s="71">
        <f>+'Niv1Pub  '!AP165</f>
        <v>0</v>
      </c>
      <c r="AO165" s="71">
        <f>+'Niv1Pub  '!AQ165</f>
        <v>440</v>
      </c>
      <c r="AP165" s="71">
        <f>+'Niv1Pub  '!AQ165+'Niv1Privé '!AN167</f>
        <v>549</v>
      </c>
      <c r="AQ165" s="71">
        <f>+'Niv1Pub  '!AR165+'Niv1Privé '!AO167</f>
        <v>15</v>
      </c>
      <c r="AR165" s="71">
        <f>+'Niv1Pub  '!AS165+'Niv1Privé '!AP167</f>
        <v>257</v>
      </c>
      <c r="AS165" s="71">
        <f>+'Niv1Pub  '!AT165+'Niv1Privé '!AQ167</f>
        <v>232</v>
      </c>
      <c r="AT165" s="71">
        <f>+'Niv1Pub  '!AU165+'Niv1Privé '!AR167</f>
        <v>25</v>
      </c>
    </row>
    <row r="166" spans="1:46" ht="13.5" customHeight="1">
      <c r="A166" s="14" t="s">
        <v>326</v>
      </c>
      <c r="B166" s="14" t="s">
        <v>235</v>
      </c>
      <c r="C166" s="122">
        <f>+'Niv1Pub  '!C166+'Niv1Privé '!C168</f>
        <v>6609</v>
      </c>
      <c r="D166" s="122">
        <f>+'Niv1Pub  '!D166+'Niv1Privé '!D168</f>
        <v>3269</v>
      </c>
      <c r="E166" s="122">
        <f>+'Niv1Pub  '!E166+'Niv1Privé '!E168</f>
        <v>4176</v>
      </c>
      <c r="F166" s="122">
        <f>+'Niv1Pub  '!F166+'Niv1Privé '!F168</f>
        <v>2152</v>
      </c>
      <c r="G166" s="122">
        <f>+'Niv1Pub  '!G166+'Niv1Privé '!G168</f>
        <v>2291</v>
      </c>
      <c r="H166" s="122">
        <f>+'Niv1Pub  '!H166+'Niv1Privé '!H168</f>
        <v>1059</v>
      </c>
      <c r="I166" s="122">
        <f>+'Niv1Pub  '!I166+'Niv1Privé '!I168</f>
        <v>873</v>
      </c>
      <c r="J166" s="122">
        <f>+'Niv1Pub  '!J166+'Niv1Privé '!J168</f>
        <v>401</v>
      </c>
      <c r="K166" s="122">
        <f>+'Niv1Pub  '!K166+'Niv1Privé '!K168</f>
        <v>656</v>
      </c>
      <c r="L166" s="122">
        <f>+'Niv1Pub  '!L166+'Niv1Privé '!L168</f>
        <v>290</v>
      </c>
      <c r="M166" s="121">
        <f t="shared" si="40"/>
        <v>14605</v>
      </c>
      <c r="N166" s="121">
        <f t="shared" si="40"/>
        <v>7171</v>
      </c>
      <c r="O166" s="14" t="s">
        <v>235</v>
      </c>
      <c r="P166" s="122">
        <f>+'Niv1Pub  '!Q166+'Niv1Privé '!Q168</f>
        <v>194</v>
      </c>
      <c r="Q166" s="122">
        <f>+'Niv1Pub  '!R166+'Niv1Privé '!R168</f>
        <v>94</v>
      </c>
      <c r="R166" s="122">
        <f>+'Niv1Pub  '!S166+'Niv1Privé '!S168</f>
        <v>804</v>
      </c>
      <c r="S166" s="122">
        <f>+'Niv1Pub  '!T166+'Niv1Privé '!T168</f>
        <v>402</v>
      </c>
      <c r="T166" s="122">
        <f>+'Niv1Pub  '!U166+'Niv1Privé '!U168</f>
        <v>514</v>
      </c>
      <c r="U166" s="122">
        <f>+'Niv1Pub  '!V166+'Niv1Privé '!V168</f>
        <v>231</v>
      </c>
      <c r="V166" s="122">
        <f>+'Niv1Pub  '!W166+'Niv1Privé '!W168</f>
        <v>23</v>
      </c>
      <c r="W166" s="122">
        <f>+'Niv1Pub  '!X166+'Niv1Privé '!X168</f>
        <v>7</v>
      </c>
      <c r="X166" s="122">
        <f>+'Niv1Pub  '!Y166+'Niv1Privé '!Y168</f>
        <v>119</v>
      </c>
      <c r="Y166" s="122">
        <f>+'Niv1Pub  '!Z166+'Niv1Privé '!Z168</f>
        <v>48</v>
      </c>
      <c r="Z166" s="121">
        <f>P166+R166+T166+V166+X166</f>
        <v>1654</v>
      </c>
      <c r="AA166" s="413">
        <f>Q166+S166+U166+W166+Y166</f>
        <v>782</v>
      </c>
      <c r="AB166" s="14" t="s">
        <v>235</v>
      </c>
      <c r="AC166" s="101">
        <f>+'Niv1Pub  '!AE166+'Niv1Privé '!AE168</f>
        <v>136</v>
      </c>
      <c r="AD166" s="71">
        <f>+'Niv1Pub  '!AF166+'Niv1Privé '!AF168</f>
        <v>123</v>
      </c>
      <c r="AE166" s="71">
        <f>+'Niv1Pub  '!AG166+'Niv1Privé '!AG168</f>
        <v>98</v>
      </c>
      <c r="AF166" s="71">
        <f>+'Niv1Pub  '!AH166+'Niv1Privé '!AH168</f>
        <v>53</v>
      </c>
      <c r="AG166" s="71">
        <f>+'Niv1Pub  '!AI166+'Niv1Privé '!AI168</f>
        <v>41</v>
      </c>
      <c r="AH166" s="71">
        <f>+'Niv1Pub  '!AJ166+'Niv1Privé '!AJ168</f>
        <v>451</v>
      </c>
      <c r="AI166" s="71">
        <f>+'Niv1Pub  '!AK166+'Niv1Privé '!AK168</f>
        <v>201</v>
      </c>
      <c r="AJ166" s="71">
        <f>+'Niv1Pub  '!AL166+'Niv1Privé '!AL168</f>
        <v>50</v>
      </c>
      <c r="AK166" s="71">
        <f>+'Niv1Pub  '!AM166+'Niv1Privé '!AM168</f>
        <v>251</v>
      </c>
      <c r="AL166" s="71">
        <f>+'Niv1Pub  '!AN166</f>
        <v>104</v>
      </c>
      <c r="AM166" s="71">
        <f>+'Niv1Pub  '!AO166</f>
        <v>131</v>
      </c>
      <c r="AN166" s="71">
        <f>+'Niv1Pub  '!AP166</f>
        <v>0</v>
      </c>
      <c r="AO166" s="71">
        <f>+'Niv1Pub  '!AQ166</f>
        <v>235</v>
      </c>
      <c r="AP166" s="71">
        <f>+'Niv1Pub  '!AQ166+'Niv1Privé '!AN168</f>
        <v>270</v>
      </c>
      <c r="AQ166" s="71">
        <f>+'Niv1Pub  '!AR166+'Niv1Privé '!AO168</f>
        <v>10</v>
      </c>
      <c r="AR166" s="71">
        <f>+'Niv1Pub  '!AS166+'Niv1Privé '!AP168</f>
        <v>165</v>
      </c>
      <c r="AS166" s="71">
        <f>+'Niv1Pub  '!AT166+'Niv1Privé '!AQ168</f>
        <v>126</v>
      </c>
      <c r="AT166" s="71">
        <f>+'Niv1Pub  '!AU166+'Niv1Privé '!AR168</f>
        <v>39</v>
      </c>
    </row>
    <row r="167" spans="1:46" ht="13.5" customHeight="1">
      <c r="A167" s="14" t="s">
        <v>326</v>
      </c>
      <c r="B167" s="14" t="s">
        <v>54</v>
      </c>
      <c r="C167" s="122">
        <f>+'Niv1Pub  '!C167+'Niv1Privé '!C169</f>
        <v>4809</v>
      </c>
      <c r="D167" s="122">
        <f>+'Niv1Pub  '!D167+'Niv1Privé '!D169</f>
        <v>2620</v>
      </c>
      <c r="E167" s="122">
        <f>+'Niv1Pub  '!E167+'Niv1Privé '!E169</f>
        <v>1985</v>
      </c>
      <c r="F167" s="122">
        <f>+'Niv1Pub  '!F167+'Niv1Privé '!F169</f>
        <v>1129</v>
      </c>
      <c r="G167" s="122">
        <f>+'Niv1Pub  '!G167+'Niv1Privé '!G169</f>
        <v>1294</v>
      </c>
      <c r="H167" s="122">
        <f>+'Niv1Pub  '!H167+'Niv1Privé '!H169</f>
        <v>740</v>
      </c>
      <c r="I167" s="122">
        <f>+'Niv1Pub  '!I167+'Niv1Privé '!I169</f>
        <v>617</v>
      </c>
      <c r="J167" s="122">
        <f>+'Niv1Pub  '!J167+'Niv1Privé '!J169</f>
        <v>366</v>
      </c>
      <c r="K167" s="122">
        <f>+'Niv1Pub  '!K167+'Niv1Privé '!K169</f>
        <v>481</v>
      </c>
      <c r="L167" s="122">
        <f>+'Niv1Pub  '!L167+'Niv1Privé '!L169</f>
        <v>309</v>
      </c>
      <c r="M167" s="121">
        <f t="shared" si="40"/>
        <v>9186</v>
      </c>
      <c r="N167" s="121">
        <f t="shared" si="40"/>
        <v>5164</v>
      </c>
      <c r="O167" s="14" t="s">
        <v>54</v>
      </c>
      <c r="P167" s="122">
        <f>+'Niv1Pub  '!Q167+'Niv1Privé '!Q169</f>
        <v>1266</v>
      </c>
      <c r="Q167" s="122">
        <f>+'Niv1Pub  '!R167+'Niv1Privé '!R169</f>
        <v>657</v>
      </c>
      <c r="R167" s="122">
        <f>+'Niv1Pub  '!S167+'Niv1Privé '!S169</f>
        <v>485</v>
      </c>
      <c r="S167" s="122">
        <f>+'Niv1Pub  '!T167+'Niv1Privé '!T169</f>
        <v>277</v>
      </c>
      <c r="T167" s="122">
        <f>+'Niv1Pub  '!U167+'Niv1Privé '!U169</f>
        <v>269</v>
      </c>
      <c r="U167" s="122">
        <f>+'Niv1Pub  '!V167+'Niv1Privé '!V169</f>
        <v>148</v>
      </c>
      <c r="V167" s="122">
        <f>+'Niv1Pub  '!W167+'Niv1Privé '!W169</f>
        <v>68</v>
      </c>
      <c r="W167" s="122">
        <f>+'Niv1Pub  '!X167+'Niv1Privé '!X169</f>
        <v>42</v>
      </c>
      <c r="X167" s="122">
        <f>+'Niv1Pub  '!Y167+'Niv1Privé '!Y169</f>
        <v>84</v>
      </c>
      <c r="Y167" s="122">
        <f>+'Niv1Pub  '!Z167+'Niv1Privé '!Z169</f>
        <v>48</v>
      </c>
      <c r="Z167" s="121">
        <f t="shared" ref="Z167:AA185" si="41">P167+R167+T167+V167+X167</f>
        <v>2172</v>
      </c>
      <c r="AA167" s="413">
        <f t="shared" si="41"/>
        <v>1172</v>
      </c>
      <c r="AB167" s="14" t="s">
        <v>54</v>
      </c>
      <c r="AC167" s="101">
        <f>+'Niv1Pub  '!AE167+'Niv1Privé '!AE169</f>
        <v>83</v>
      </c>
      <c r="AD167" s="71">
        <f>+'Niv1Pub  '!AF167+'Niv1Privé '!AF169</f>
        <v>67</v>
      </c>
      <c r="AE167" s="71">
        <f>+'Niv1Pub  '!AG167+'Niv1Privé '!AG169</f>
        <v>51</v>
      </c>
      <c r="AF167" s="71">
        <f>+'Niv1Pub  '!AH167+'Niv1Privé '!AH169</f>
        <v>26</v>
      </c>
      <c r="AG167" s="71">
        <f>+'Niv1Pub  '!AI167+'Niv1Privé '!AI169</f>
        <v>24</v>
      </c>
      <c r="AH167" s="71">
        <f>+'Niv1Pub  '!AJ167+'Niv1Privé '!AJ169</f>
        <v>251</v>
      </c>
      <c r="AI167" s="71">
        <f>+'Niv1Pub  '!AK167+'Niv1Privé '!AK169</f>
        <v>108</v>
      </c>
      <c r="AJ167" s="71">
        <f>+'Niv1Pub  '!AL167+'Niv1Privé '!AL169</f>
        <v>17</v>
      </c>
      <c r="AK167" s="71">
        <f>+'Niv1Pub  '!AM167+'Niv1Privé '!AM169</f>
        <v>125</v>
      </c>
      <c r="AL167" s="71">
        <f>+'Niv1Pub  '!AN167</f>
        <v>48</v>
      </c>
      <c r="AM167" s="71">
        <f>+'Niv1Pub  '!AO167</f>
        <v>31</v>
      </c>
      <c r="AN167" s="71">
        <f>+'Niv1Pub  '!AP167</f>
        <v>37</v>
      </c>
      <c r="AO167" s="71">
        <f>+'Niv1Pub  '!AQ167</f>
        <v>116</v>
      </c>
      <c r="AP167" s="71">
        <f>+'Niv1Pub  '!AQ167+'Niv1Privé '!AN169</f>
        <v>149</v>
      </c>
      <c r="AQ167" s="71">
        <f>+'Niv1Pub  '!AR167+'Niv1Privé '!AO169</f>
        <v>4</v>
      </c>
      <c r="AR167" s="71">
        <f>+'Niv1Pub  '!AS167+'Niv1Privé '!AP169</f>
        <v>107</v>
      </c>
      <c r="AS167" s="71">
        <f>+'Niv1Pub  '!AT167+'Niv1Privé '!AQ169</f>
        <v>76</v>
      </c>
      <c r="AT167" s="71">
        <f>+'Niv1Pub  '!AU167+'Niv1Privé '!AR169</f>
        <v>31</v>
      </c>
    </row>
    <row r="168" spans="1:46" ht="13.5" customHeight="1">
      <c r="A168" s="14" t="s">
        <v>326</v>
      </c>
      <c r="B168" s="14" t="s">
        <v>243</v>
      </c>
      <c r="C168" s="122">
        <f>+'Niv1Pub  '!C168+'Niv1Privé '!C170</f>
        <v>5953</v>
      </c>
      <c r="D168" s="122">
        <f>+'Niv1Pub  '!D168+'Niv1Privé '!D170</f>
        <v>3030</v>
      </c>
      <c r="E168" s="122">
        <f>+'Niv1Pub  '!E168+'Niv1Privé '!E170</f>
        <v>4792</v>
      </c>
      <c r="F168" s="122">
        <f>+'Niv1Pub  '!F168+'Niv1Privé '!F170</f>
        <v>2492</v>
      </c>
      <c r="G168" s="122">
        <f>+'Niv1Pub  '!G168+'Niv1Privé '!G170</f>
        <v>3031</v>
      </c>
      <c r="H168" s="122">
        <f>+'Niv1Pub  '!H168+'Niv1Privé '!H170</f>
        <v>1617</v>
      </c>
      <c r="I168" s="122">
        <f>+'Niv1Pub  '!I168+'Niv1Privé '!I170</f>
        <v>1862</v>
      </c>
      <c r="J168" s="122">
        <f>+'Niv1Pub  '!J168+'Niv1Privé '!J170</f>
        <v>1052</v>
      </c>
      <c r="K168" s="122">
        <f>+'Niv1Pub  '!K168+'Niv1Privé '!K170</f>
        <v>1448</v>
      </c>
      <c r="L168" s="122">
        <f>+'Niv1Pub  '!L168+'Niv1Privé '!L170</f>
        <v>783</v>
      </c>
      <c r="M168" s="121">
        <f t="shared" ref="M168:N185" si="42">++C168+E168+G168+I168+K168</f>
        <v>17086</v>
      </c>
      <c r="N168" s="121">
        <f t="shared" si="42"/>
        <v>8974</v>
      </c>
      <c r="O168" s="14" t="s">
        <v>243</v>
      </c>
      <c r="P168" s="122">
        <f>+'Niv1Pub  '!Q168+'Niv1Privé '!Q170</f>
        <v>126</v>
      </c>
      <c r="Q168" s="122">
        <f>+'Niv1Pub  '!R168+'Niv1Privé '!R170</f>
        <v>52</v>
      </c>
      <c r="R168" s="122">
        <f>+'Niv1Pub  '!S168+'Niv1Privé '!S170</f>
        <v>725</v>
      </c>
      <c r="S168" s="122">
        <f>+'Niv1Pub  '!T168+'Niv1Privé '!T170</f>
        <v>341</v>
      </c>
      <c r="T168" s="122">
        <f>+'Niv1Pub  '!U168+'Niv1Privé '!U170</f>
        <v>540</v>
      </c>
      <c r="U168" s="122">
        <f>+'Niv1Pub  '!V168+'Niv1Privé '!V170</f>
        <v>252</v>
      </c>
      <c r="V168" s="122">
        <f>+'Niv1Pub  '!W168+'Niv1Privé '!W170</f>
        <v>48</v>
      </c>
      <c r="W168" s="122">
        <f>+'Niv1Pub  '!X168+'Niv1Privé '!X170</f>
        <v>33</v>
      </c>
      <c r="X168" s="122">
        <f>+'Niv1Pub  '!Y168+'Niv1Privé '!Y170</f>
        <v>273</v>
      </c>
      <c r="Y168" s="122">
        <f>+'Niv1Pub  '!Z168+'Niv1Privé '!Z170</f>
        <v>137</v>
      </c>
      <c r="Z168" s="121">
        <f t="shared" si="41"/>
        <v>1712</v>
      </c>
      <c r="AA168" s="413">
        <f t="shared" si="41"/>
        <v>815</v>
      </c>
      <c r="AB168" s="14" t="s">
        <v>243</v>
      </c>
      <c r="AC168" s="101">
        <f>+'Niv1Pub  '!AE168+'Niv1Privé '!AE170</f>
        <v>118</v>
      </c>
      <c r="AD168" s="71">
        <f>+'Niv1Pub  '!AF168+'Niv1Privé '!AF170</f>
        <v>104</v>
      </c>
      <c r="AE168" s="71">
        <f>+'Niv1Pub  '!AG168+'Niv1Privé '!AG170</f>
        <v>85</v>
      </c>
      <c r="AF168" s="71">
        <f>+'Niv1Pub  '!AH168+'Niv1Privé '!AH170</f>
        <v>63</v>
      </c>
      <c r="AG168" s="71">
        <f>+'Niv1Pub  '!AI168+'Niv1Privé '!AI170</f>
        <v>49</v>
      </c>
      <c r="AH168" s="71">
        <f>+'Niv1Pub  '!AJ168+'Niv1Privé '!AJ170</f>
        <v>419</v>
      </c>
      <c r="AI168" s="71">
        <f>+'Niv1Pub  '!AK168+'Niv1Privé '!AK170</f>
        <v>231</v>
      </c>
      <c r="AJ168" s="71">
        <f>+'Niv1Pub  '!AL168+'Niv1Privé '!AL170</f>
        <v>19</v>
      </c>
      <c r="AK168" s="71">
        <f>+'Niv1Pub  '!AM168+'Niv1Privé '!AM170</f>
        <v>250</v>
      </c>
      <c r="AL168" s="71">
        <f>+'Niv1Pub  '!AN168</f>
        <v>114</v>
      </c>
      <c r="AM168" s="71">
        <f>+'Niv1Pub  '!AO168</f>
        <v>117</v>
      </c>
      <c r="AN168" s="71">
        <f>+'Niv1Pub  '!AP168</f>
        <v>0</v>
      </c>
      <c r="AO168" s="71">
        <f>+'Niv1Pub  '!AQ168</f>
        <v>231</v>
      </c>
      <c r="AP168" s="71">
        <f>+'Niv1Pub  '!AQ168+'Niv1Privé '!AN170</f>
        <v>246</v>
      </c>
      <c r="AQ168" s="71">
        <f>+'Niv1Pub  '!AR168+'Niv1Privé '!AO170</f>
        <v>3</v>
      </c>
      <c r="AR168" s="71">
        <f>+'Niv1Pub  '!AS168+'Niv1Privé '!AP170</f>
        <v>114</v>
      </c>
      <c r="AS168" s="71">
        <f>+'Niv1Pub  '!AT168+'Niv1Privé '!AQ170</f>
        <v>114</v>
      </c>
      <c r="AT168" s="71">
        <f>+'Niv1Pub  '!AU168+'Niv1Privé '!AR170</f>
        <v>0</v>
      </c>
    </row>
    <row r="169" spans="1:46" ht="13.5" customHeight="1">
      <c r="A169" s="14" t="s">
        <v>328</v>
      </c>
      <c r="B169" s="14" t="s">
        <v>329</v>
      </c>
      <c r="C169" s="122">
        <f>+'Niv1Pub  '!C169+'Niv1Privé '!C171</f>
        <v>11653</v>
      </c>
      <c r="D169" s="122">
        <f>+'Niv1Pub  '!D169+'Niv1Privé '!D171</f>
        <v>6138</v>
      </c>
      <c r="E169" s="122">
        <f>+'Niv1Pub  '!E169+'Niv1Privé '!E171</f>
        <v>6667</v>
      </c>
      <c r="F169" s="122">
        <f>+'Niv1Pub  '!F169+'Niv1Privé '!F171</f>
        <v>3753</v>
      </c>
      <c r="G169" s="122">
        <f>+'Niv1Pub  '!G169+'Niv1Privé '!G171</f>
        <v>4354</v>
      </c>
      <c r="H169" s="122">
        <f>+'Niv1Pub  '!H169+'Niv1Privé '!H171</f>
        <v>2441</v>
      </c>
      <c r="I169" s="122">
        <f>+'Niv1Pub  '!I169+'Niv1Privé '!I171</f>
        <v>2138</v>
      </c>
      <c r="J169" s="122">
        <f>+'Niv1Pub  '!J169+'Niv1Privé '!J171</f>
        <v>1151</v>
      </c>
      <c r="K169" s="122">
        <f>+'Niv1Pub  '!K169+'Niv1Privé '!K171</f>
        <v>1259</v>
      </c>
      <c r="L169" s="122">
        <f>+'Niv1Pub  '!L169+'Niv1Privé '!L171</f>
        <v>660</v>
      </c>
      <c r="M169" s="121">
        <f t="shared" si="42"/>
        <v>26071</v>
      </c>
      <c r="N169" s="121">
        <f t="shared" si="42"/>
        <v>14143</v>
      </c>
      <c r="O169" s="14" t="s">
        <v>329</v>
      </c>
      <c r="P169" s="122">
        <f>+'Niv1Pub  '!Q169+'Niv1Privé '!Q171</f>
        <v>4265</v>
      </c>
      <c r="Q169" s="122">
        <f>+'Niv1Pub  '!R169+'Niv1Privé '!R171</f>
        <v>2175</v>
      </c>
      <c r="R169" s="122">
        <f>+'Niv1Pub  '!S169+'Niv1Privé '!S171</f>
        <v>1429</v>
      </c>
      <c r="S169" s="122">
        <f>+'Niv1Pub  '!T169+'Niv1Privé '!T171</f>
        <v>824</v>
      </c>
      <c r="T169" s="122">
        <f>+'Niv1Pub  '!U169+'Niv1Privé '!U171</f>
        <v>810</v>
      </c>
      <c r="U169" s="122">
        <f>+'Niv1Pub  '!V169+'Niv1Privé '!V171</f>
        <v>457</v>
      </c>
      <c r="V169" s="122">
        <f>+'Niv1Pub  '!W169+'Niv1Privé '!W171</f>
        <v>309</v>
      </c>
      <c r="W169" s="122">
        <f>+'Niv1Pub  '!X169+'Niv1Privé '!X171</f>
        <v>160</v>
      </c>
      <c r="X169" s="122">
        <f>+'Niv1Pub  '!Y169+'Niv1Privé '!Y171</f>
        <v>211</v>
      </c>
      <c r="Y169" s="122">
        <f>+'Niv1Pub  '!Z169+'Niv1Privé '!Z171</f>
        <v>107</v>
      </c>
      <c r="Z169" s="121">
        <f t="shared" si="41"/>
        <v>7024</v>
      </c>
      <c r="AA169" s="413">
        <f t="shared" si="41"/>
        <v>3723</v>
      </c>
      <c r="AB169" s="14" t="s">
        <v>329</v>
      </c>
      <c r="AC169" s="101">
        <f>+'Niv1Pub  '!AE169+'Niv1Privé '!AE171</f>
        <v>185</v>
      </c>
      <c r="AD169" s="71">
        <f>+'Niv1Pub  '!AF169+'Niv1Privé '!AF171</f>
        <v>160</v>
      </c>
      <c r="AE169" s="71">
        <f>+'Niv1Pub  '!AG169+'Niv1Privé '!AG171</f>
        <v>136</v>
      </c>
      <c r="AF169" s="71">
        <f>+'Niv1Pub  '!AH169+'Niv1Privé '!AH171</f>
        <v>99</v>
      </c>
      <c r="AG169" s="71">
        <f>+'Niv1Pub  '!AI169+'Niv1Privé '!AI171</f>
        <v>72</v>
      </c>
      <c r="AH169" s="71">
        <f>+'Niv1Pub  '!AJ169+'Niv1Privé '!AJ171</f>
        <v>652</v>
      </c>
      <c r="AI169" s="71">
        <f>+'Niv1Pub  '!AK169+'Niv1Privé '!AK171</f>
        <v>332</v>
      </c>
      <c r="AJ169" s="71">
        <f>+'Niv1Pub  '!AL169+'Niv1Privé '!AL171</f>
        <v>30</v>
      </c>
      <c r="AK169" s="71">
        <f>+'Niv1Pub  '!AM169+'Niv1Privé '!AM171</f>
        <v>362</v>
      </c>
      <c r="AL169" s="71">
        <f>+'Niv1Pub  '!AN169</f>
        <v>185</v>
      </c>
      <c r="AM169" s="71">
        <f>+'Niv1Pub  '!AO169</f>
        <v>186</v>
      </c>
      <c r="AN169" s="71">
        <f>+'Niv1Pub  '!AP169</f>
        <v>4</v>
      </c>
      <c r="AO169" s="71">
        <f>+'Niv1Pub  '!AQ169</f>
        <v>375</v>
      </c>
      <c r="AP169" s="71">
        <f>+'Niv1Pub  '!AQ169+'Niv1Privé '!AN171</f>
        <v>436</v>
      </c>
      <c r="AQ169" s="71">
        <f>+'Niv1Pub  '!AR169+'Niv1Privé '!AO171</f>
        <v>9</v>
      </c>
      <c r="AR169" s="71">
        <f>+'Niv1Pub  '!AS169+'Niv1Privé '!AP171</f>
        <v>229</v>
      </c>
      <c r="AS169" s="71">
        <f>+'Niv1Pub  '!AT169+'Niv1Privé '!AQ171</f>
        <v>153</v>
      </c>
      <c r="AT169" s="71">
        <f>+'Niv1Pub  '!AU169+'Niv1Privé '!AR171</f>
        <v>76</v>
      </c>
    </row>
    <row r="170" spans="1:46" ht="13.5" customHeight="1">
      <c r="A170" s="14" t="s">
        <v>328</v>
      </c>
      <c r="B170" s="14" t="s">
        <v>330</v>
      </c>
      <c r="C170" s="122">
        <f>+'Niv1Pub  '!C170+'Niv1Privé '!C172</f>
        <v>7951</v>
      </c>
      <c r="D170" s="122">
        <f>+'Niv1Pub  '!D170+'Niv1Privé '!D172</f>
        <v>3847</v>
      </c>
      <c r="E170" s="122">
        <f>+'Niv1Pub  '!E170+'Niv1Privé '!E172</f>
        <v>4873</v>
      </c>
      <c r="F170" s="122">
        <f>+'Niv1Pub  '!F170+'Niv1Privé '!F172</f>
        <v>2377</v>
      </c>
      <c r="G170" s="122">
        <f>+'Niv1Pub  '!G170+'Niv1Privé '!G172</f>
        <v>2854</v>
      </c>
      <c r="H170" s="122">
        <f>+'Niv1Pub  '!H170+'Niv1Privé '!H172</f>
        <v>1378</v>
      </c>
      <c r="I170" s="122">
        <f>+'Niv1Pub  '!I170+'Niv1Privé '!I172</f>
        <v>1389</v>
      </c>
      <c r="J170" s="122">
        <f>+'Niv1Pub  '!J170+'Niv1Privé '!J172</f>
        <v>675</v>
      </c>
      <c r="K170" s="122">
        <f>+'Niv1Pub  '!K170+'Niv1Privé '!K172</f>
        <v>1109</v>
      </c>
      <c r="L170" s="122">
        <f>+'Niv1Pub  '!L170+'Niv1Privé '!L172</f>
        <v>560</v>
      </c>
      <c r="M170" s="121">
        <f t="shared" si="42"/>
        <v>18176</v>
      </c>
      <c r="N170" s="121">
        <f t="shared" si="42"/>
        <v>8837</v>
      </c>
      <c r="O170" s="14" t="s">
        <v>330</v>
      </c>
      <c r="P170" s="122">
        <f>+'Niv1Pub  '!Q170+'Niv1Privé '!Q172</f>
        <v>605</v>
      </c>
      <c r="Q170" s="122">
        <f>+'Niv1Pub  '!R170+'Niv1Privé '!R172</f>
        <v>288</v>
      </c>
      <c r="R170" s="122">
        <f>+'Niv1Pub  '!S170+'Niv1Privé '!S172</f>
        <v>1042</v>
      </c>
      <c r="S170" s="122">
        <f>+'Niv1Pub  '!T170+'Niv1Privé '!T172</f>
        <v>501</v>
      </c>
      <c r="T170" s="122">
        <f>+'Niv1Pub  '!U170+'Niv1Privé '!U172</f>
        <v>645</v>
      </c>
      <c r="U170" s="122">
        <f>+'Niv1Pub  '!V170+'Niv1Privé '!V172</f>
        <v>316</v>
      </c>
      <c r="V170" s="122">
        <f>+'Niv1Pub  '!W170+'Niv1Privé '!W172</f>
        <v>93</v>
      </c>
      <c r="W170" s="122">
        <f>+'Niv1Pub  '!X170+'Niv1Privé '!X172</f>
        <v>41</v>
      </c>
      <c r="X170" s="122">
        <f>+'Niv1Pub  '!Y170+'Niv1Privé '!Y172</f>
        <v>248</v>
      </c>
      <c r="Y170" s="122">
        <f>+'Niv1Pub  '!Z170+'Niv1Privé '!Z172</f>
        <v>128</v>
      </c>
      <c r="Z170" s="121">
        <f t="shared" si="41"/>
        <v>2633</v>
      </c>
      <c r="AA170" s="413">
        <f t="shared" si="41"/>
        <v>1274</v>
      </c>
      <c r="AB170" s="14" t="s">
        <v>330</v>
      </c>
      <c r="AC170" s="101">
        <f>+'Niv1Pub  '!AE170+'Niv1Privé '!AE172</f>
        <v>187</v>
      </c>
      <c r="AD170" s="71">
        <f>+'Niv1Pub  '!AF170+'Niv1Privé '!AF172</f>
        <v>163</v>
      </c>
      <c r="AE170" s="71">
        <f>+'Niv1Pub  '!AG170+'Niv1Privé '!AG172</f>
        <v>129</v>
      </c>
      <c r="AF170" s="71">
        <f>+'Niv1Pub  '!AH170+'Niv1Privé '!AH172</f>
        <v>85</v>
      </c>
      <c r="AG170" s="71">
        <f>+'Niv1Pub  '!AI170+'Niv1Privé '!AI172</f>
        <v>57</v>
      </c>
      <c r="AH170" s="71">
        <f>+'Niv1Pub  '!AJ170+'Niv1Privé '!AJ172</f>
        <v>621</v>
      </c>
      <c r="AI170" s="71">
        <f>+'Niv1Pub  '!AK170+'Niv1Privé '!AK172</f>
        <v>285</v>
      </c>
      <c r="AJ170" s="71">
        <f>+'Niv1Pub  '!AL170+'Niv1Privé '!AL172</f>
        <v>87</v>
      </c>
      <c r="AK170" s="71">
        <f>+'Niv1Pub  '!AM170+'Niv1Privé '!AM172</f>
        <v>372</v>
      </c>
      <c r="AL170" s="71">
        <f>+'Niv1Pub  '!AN170</f>
        <v>171</v>
      </c>
      <c r="AM170" s="71">
        <f>+'Niv1Pub  '!AO170</f>
        <v>165</v>
      </c>
      <c r="AN170" s="71">
        <f>+'Niv1Pub  '!AP170</f>
        <v>0</v>
      </c>
      <c r="AO170" s="71">
        <f>+'Niv1Pub  '!AQ170</f>
        <v>336</v>
      </c>
      <c r="AP170" s="71">
        <f>+'Niv1Pub  '!AQ170+'Niv1Privé '!AN172</f>
        <v>425</v>
      </c>
      <c r="AQ170" s="71">
        <f>+'Niv1Pub  '!AR170+'Niv1Privé '!AO172</f>
        <v>26</v>
      </c>
      <c r="AR170" s="71">
        <f>+'Niv1Pub  '!AS170+'Niv1Privé '!AP172</f>
        <v>213</v>
      </c>
      <c r="AS170" s="71">
        <f>+'Niv1Pub  '!AT170+'Niv1Privé '!AQ172</f>
        <v>166</v>
      </c>
      <c r="AT170" s="71">
        <f>+'Niv1Pub  '!AU170+'Niv1Privé '!AR172</f>
        <v>47</v>
      </c>
    </row>
    <row r="171" spans="1:46" ht="13.5" customHeight="1">
      <c r="A171" s="14" t="s">
        <v>328</v>
      </c>
      <c r="B171" s="14" t="s">
        <v>331</v>
      </c>
      <c r="C171" s="122">
        <f>+'Niv1Pub  '!C171+'Niv1Privé '!C173</f>
        <v>12751</v>
      </c>
      <c r="D171" s="122">
        <f>+'Niv1Pub  '!D171+'Niv1Privé '!D173</f>
        <v>6329</v>
      </c>
      <c r="E171" s="122">
        <f>+'Niv1Pub  '!E171+'Niv1Privé '!E173</f>
        <v>10995</v>
      </c>
      <c r="F171" s="122">
        <f>+'Niv1Pub  '!F171+'Niv1Privé '!F173</f>
        <v>5548</v>
      </c>
      <c r="G171" s="122">
        <f>+'Niv1Pub  '!G171+'Niv1Privé '!G173</f>
        <v>6956</v>
      </c>
      <c r="H171" s="122">
        <f>+'Niv1Pub  '!H171+'Niv1Privé '!H173</f>
        <v>3412</v>
      </c>
      <c r="I171" s="122">
        <f>+'Niv1Pub  '!I171+'Niv1Privé '!I173</f>
        <v>3315</v>
      </c>
      <c r="J171" s="122">
        <f>+'Niv1Pub  '!J171+'Niv1Privé '!J173</f>
        <v>1594</v>
      </c>
      <c r="K171" s="122">
        <f>+'Niv1Pub  '!K171+'Niv1Privé '!K173</f>
        <v>2393</v>
      </c>
      <c r="L171" s="122">
        <f>+'Niv1Pub  '!L171+'Niv1Privé '!L173</f>
        <v>1131</v>
      </c>
      <c r="M171" s="121">
        <f t="shared" si="42"/>
        <v>36410</v>
      </c>
      <c r="N171" s="121">
        <f t="shared" si="42"/>
        <v>18014</v>
      </c>
      <c r="O171" s="14" t="s">
        <v>331</v>
      </c>
      <c r="P171" s="122">
        <f>+'Niv1Pub  '!Q171+'Niv1Privé '!Q173</f>
        <v>757</v>
      </c>
      <c r="Q171" s="122">
        <f>+'Niv1Pub  '!R171+'Niv1Privé '!R173</f>
        <v>366</v>
      </c>
      <c r="R171" s="122">
        <f>+'Niv1Pub  '!S171+'Niv1Privé '!S173</f>
        <v>3595</v>
      </c>
      <c r="S171" s="122">
        <f>+'Niv1Pub  '!T171+'Niv1Privé '!T173</f>
        <v>1776</v>
      </c>
      <c r="T171" s="122">
        <f>+'Niv1Pub  '!U171+'Niv1Privé '!U173</f>
        <v>1590</v>
      </c>
      <c r="U171" s="122">
        <f>+'Niv1Pub  '!V171+'Niv1Privé '!V173</f>
        <v>754</v>
      </c>
      <c r="V171" s="122">
        <f>+'Niv1Pub  '!W171+'Niv1Privé '!W173</f>
        <v>88</v>
      </c>
      <c r="W171" s="122">
        <f>+'Niv1Pub  '!X171+'Niv1Privé '!X173</f>
        <v>41</v>
      </c>
      <c r="X171" s="122">
        <f>+'Niv1Pub  '!Y171+'Niv1Privé '!Y173</f>
        <v>426</v>
      </c>
      <c r="Y171" s="122">
        <f>+'Niv1Pub  '!Z171+'Niv1Privé '!Z173</f>
        <v>181</v>
      </c>
      <c r="Z171" s="121">
        <f t="shared" si="41"/>
        <v>6456</v>
      </c>
      <c r="AA171" s="413">
        <f t="shared" si="41"/>
        <v>3118</v>
      </c>
      <c r="AB171" s="14" t="s">
        <v>331</v>
      </c>
      <c r="AC171" s="101">
        <f>+'Niv1Pub  '!AE171+'Niv1Privé '!AE173</f>
        <v>243</v>
      </c>
      <c r="AD171" s="71">
        <f>+'Niv1Pub  '!AF171+'Niv1Privé '!AF173</f>
        <v>239</v>
      </c>
      <c r="AE171" s="71">
        <f>+'Niv1Pub  '!AG171+'Niv1Privé '!AG173</f>
        <v>210</v>
      </c>
      <c r="AF171" s="71">
        <f>+'Niv1Pub  '!AH171+'Niv1Privé '!AH173</f>
        <v>165</v>
      </c>
      <c r="AG171" s="71">
        <f>+'Niv1Pub  '!AI171+'Niv1Privé '!AI173</f>
        <v>127</v>
      </c>
      <c r="AH171" s="71">
        <f>+'Niv1Pub  '!AJ171+'Niv1Privé '!AJ173</f>
        <v>984</v>
      </c>
      <c r="AI171" s="71">
        <f>+'Niv1Pub  '!AK171+'Niv1Privé '!AK173</f>
        <v>525</v>
      </c>
      <c r="AJ171" s="71">
        <f>+'Niv1Pub  '!AL171+'Niv1Privé '!AL173</f>
        <v>23</v>
      </c>
      <c r="AK171" s="71">
        <f>+'Niv1Pub  '!AM171+'Niv1Privé '!AM173</f>
        <v>548</v>
      </c>
      <c r="AL171" s="71">
        <f>+'Niv1Pub  '!AN171</f>
        <v>376</v>
      </c>
      <c r="AM171" s="71">
        <f>+'Niv1Pub  '!AO171</f>
        <v>155</v>
      </c>
      <c r="AN171" s="71">
        <f>+'Niv1Pub  '!AP171</f>
        <v>16</v>
      </c>
      <c r="AO171" s="71">
        <f>+'Niv1Pub  '!AQ171</f>
        <v>547</v>
      </c>
      <c r="AP171" s="71">
        <f>+'Niv1Pub  '!AQ171+'Niv1Privé '!AN173</f>
        <v>665</v>
      </c>
      <c r="AQ171" s="71">
        <f>+'Niv1Pub  '!AR171+'Niv1Privé '!AO173</f>
        <v>59</v>
      </c>
      <c r="AR171" s="71">
        <f>+'Niv1Pub  '!AS171+'Niv1Privé '!AP173</f>
        <v>214</v>
      </c>
      <c r="AS171" s="71">
        <f>+'Niv1Pub  '!AT171+'Niv1Privé '!AQ173</f>
        <v>198</v>
      </c>
      <c r="AT171" s="71">
        <f>+'Niv1Pub  '!AU171+'Niv1Privé '!AR173</f>
        <v>16</v>
      </c>
    </row>
    <row r="172" spans="1:46" ht="13.5" customHeight="1">
      <c r="A172" s="14" t="s">
        <v>332</v>
      </c>
      <c r="B172" s="14" t="s">
        <v>333</v>
      </c>
      <c r="C172" s="122">
        <f>+'Niv1Pub  '!C172+'Niv1Privé '!C174</f>
        <v>8343</v>
      </c>
      <c r="D172" s="122">
        <f>+'Niv1Pub  '!D172+'Niv1Privé '!D174</f>
        <v>4609</v>
      </c>
      <c r="E172" s="122">
        <f>+'Niv1Pub  '!E172+'Niv1Privé '!E174</f>
        <v>5409</v>
      </c>
      <c r="F172" s="122">
        <f>+'Niv1Pub  '!F172+'Niv1Privé '!F174</f>
        <v>3110</v>
      </c>
      <c r="G172" s="122">
        <f>+'Niv1Pub  '!G172+'Niv1Privé '!G174</f>
        <v>2924</v>
      </c>
      <c r="H172" s="122">
        <f>+'Niv1Pub  '!H172+'Niv1Privé '!H174</f>
        <v>1712</v>
      </c>
      <c r="I172" s="122">
        <f>+'Niv1Pub  '!I172+'Niv1Privé '!I174</f>
        <v>1350</v>
      </c>
      <c r="J172" s="122">
        <f>+'Niv1Pub  '!J172+'Niv1Privé '!J174</f>
        <v>743</v>
      </c>
      <c r="K172" s="122">
        <f>+'Niv1Pub  '!K172+'Niv1Privé '!K174</f>
        <v>782</v>
      </c>
      <c r="L172" s="122">
        <f>+'Niv1Pub  '!L172+'Niv1Privé '!L174</f>
        <v>408</v>
      </c>
      <c r="M172" s="121">
        <f t="shared" si="42"/>
        <v>18808</v>
      </c>
      <c r="N172" s="121">
        <f t="shared" si="42"/>
        <v>10582</v>
      </c>
      <c r="O172" s="14" t="s">
        <v>333</v>
      </c>
      <c r="P172" s="122">
        <f>+'Niv1Pub  '!Q172+'Niv1Privé '!Q174</f>
        <v>1570</v>
      </c>
      <c r="Q172" s="122">
        <f>+'Niv1Pub  '!R172+'Niv1Privé '!R174</f>
        <v>896</v>
      </c>
      <c r="R172" s="122">
        <f>+'Niv1Pub  '!S172+'Niv1Privé '!S174</f>
        <v>996</v>
      </c>
      <c r="S172" s="122">
        <f>+'Niv1Pub  '!T172+'Niv1Privé '!T174</f>
        <v>546</v>
      </c>
      <c r="T172" s="122">
        <f>+'Niv1Pub  '!U172+'Niv1Privé '!U174</f>
        <v>579</v>
      </c>
      <c r="U172" s="122">
        <f>+'Niv1Pub  '!V172+'Niv1Privé '!V174</f>
        <v>322</v>
      </c>
      <c r="V172" s="122">
        <f>+'Niv1Pub  '!W172+'Niv1Privé '!W174</f>
        <v>150</v>
      </c>
      <c r="W172" s="122">
        <f>+'Niv1Pub  '!X172+'Niv1Privé '!X174</f>
        <v>84</v>
      </c>
      <c r="X172" s="122">
        <f>+'Niv1Pub  '!Y172+'Niv1Privé '!Y174</f>
        <v>93</v>
      </c>
      <c r="Y172" s="122">
        <f>+'Niv1Pub  '!Z172+'Niv1Privé '!Z174</f>
        <v>54</v>
      </c>
      <c r="Z172" s="121">
        <f t="shared" si="41"/>
        <v>3388</v>
      </c>
      <c r="AA172" s="413">
        <f t="shared" si="41"/>
        <v>1902</v>
      </c>
      <c r="AB172" s="14" t="s">
        <v>333</v>
      </c>
      <c r="AC172" s="101">
        <f>+'Niv1Pub  '!AE172+'Niv1Privé '!AE174</f>
        <v>151</v>
      </c>
      <c r="AD172" s="71">
        <f>+'Niv1Pub  '!AF172+'Niv1Privé '!AF174</f>
        <v>141</v>
      </c>
      <c r="AE172" s="71">
        <f>+'Niv1Pub  '!AG172+'Niv1Privé '!AG174</f>
        <v>118</v>
      </c>
      <c r="AF172" s="71">
        <f>+'Niv1Pub  '!AH172+'Niv1Privé '!AH174</f>
        <v>85</v>
      </c>
      <c r="AG172" s="71">
        <f>+'Niv1Pub  '!AI172+'Niv1Privé '!AI174</f>
        <v>65</v>
      </c>
      <c r="AH172" s="71">
        <f>+'Niv1Pub  '!AJ172+'Niv1Privé '!AJ174</f>
        <v>560</v>
      </c>
      <c r="AI172" s="71">
        <f>+'Niv1Pub  '!AK172+'Niv1Privé '!AK174</f>
        <v>199</v>
      </c>
      <c r="AJ172" s="71">
        <f>+'Niv1Pub  '!AL172+'Niv1Privé '!AL174</f>
        <v>50</v>
      </c>
      <c r="AK172" s="71">
        <f>+'Niv1Pub  '!AM172+'Niv1Privé '!AM174</f>
        <v>249</v>
      </c>
      <c r="AL172" s="71">
        <f>+'Niv1Pub  '!AN172</f>
        <v>100</v>
      </c>
      <c r="AM172" s="71">
        <f>+'Niv1Pub  '!AO172</f>
        <v>124</v>
      </c>
      <c r="AN172" s="71">
        <f>+'Niv1Pub  '!AP172</f>
        <v>0</v>
      </c>
      <c r="AO172" s="71">
        <f>+'Niv1Pub  '!AQ172</f>
        <v>224</v>
      </c>
      <c r="AP172" s="71">
        <f>+'Niv1Pub  '!AQ172+'Niv1Privé '!AN174</f>
        <v>291</v>
      </c>
      <c r="AQ172" s="71">
        <f>+'Niv1Pub  '!AR172+'Niv1Privé '!AO174</f>
        <v>8</v>
      </c>
      <c r="AR172" s="71">
        <f>+'Niv1Pub  '!AS172+'Niv1Privé '!AP174</f>
        <v>161</v>
      </c>
      <c r="AS172" s="71">
        <f>+'Niv1Pub  '!AT172+'Niv1Privé '!AQ174</f>
        <v>135</v>
      </c>
      <c r="AT172" s="71">
        <f>+'Niv1Pub  '!AU172+'Niv1Privé '!AR174</f>
        <v>26</v>
      </c>
    </row>
    <row r="173" spans="1:46" ht="13.5" customHeight="1">
      <c r="A173" s="14" t="s">
        <v>332</v>
      </c>
      <c r="B173" s="14" t="s">
        <v>334</v>
      </c>
      <c r="C173" s="122">
        <f>+'Niv1Pub  '!C173+'Niv1Privé '!C175</f>
        <v>3015</v>
      </c>
      <c r="D173" s="122">
        <f>+'Niv1Pub  '!D173+'Niv1Privé '!D175</f>
        <v>1495</v>
      </c>
      <c r="E173" s="122">
        <f>+'Niv1Pub  '!E173+'Niv1Privé '!E175</f>
        <v>2262</v>
      </c>
      <c r="F173" s="122">
        <f>+'Niv1Pub  '!F173+'Niv1Privé '!F175</f>
        <v>1170</v>
      </c>
      <c r="G173" s="122">
        <f>+'Niv1Pub  '!G173+'Niv1Privé '!G175</f>
        <v>1173</v>
      </c>
      <c r="H173" s="122">
        <f>+'Niv1Pub  '!H173+'Niv1Privé '!H175</f>
        <v>613</v>
      </c>
      <c r="I173" s="122">
        <f>+'Niv1Pub  '!I173+'Niv1Privé '!I175</f>
        <v>620</v>
      </c>
      <c r="J173" s="122">
        <f>+'Niv1Pub  '!J173+'Niv1Privé '!J175</f>
        <v>302</v>
      </c>
      <c r="K173" s="122">
        <f>+'Niv1Pub  '!K173+'Niv1Privé '!K175</f>
        <v>410</v>
      </c>
      <c r="L173" s="122">
        <f>+'Niv1Pub  '!L173+'Niv1Privé '!L175</f>
        <v>211</v>
      </c>
      <c r="M173" s="121">
        <f t="shared" si="42"/>
        <v>7480</v>
      </c>
      <c r="N173" s="121">
        <f t="shared" si="42"/>
        <v>3791</v>
      </c>
      <c r="O173" s="14" t="s">
        <v>334</v>
      </c>
      <c r="P173" s="122">
        <f>+'Niv1Pub  '!Q173+'Niv1Privé '!Q175</f>
        <v>184</v>
      </c>
      <c r="Q173" s="122">
        <f>+'Niv1Pub  '!R173+'Niv1Privé '!R175</f>
        <v>100</v>
      </c>
      <c r="R173" s="122">
        <f>+'Niv1Pub  '!S173+'Niv1Privé '!S175</f>
        <v>596</v>
      </c>
      <c r="S173" s="122">
        <f>+'Niv1Pub  '!T173+'Niv1Privé '!T175</f>
        <v>298</v>
      </c>
      <c r="T173" s="122">
        <f>+'Niv1Pub  '!U173+'Niv1Privé '!U175</f>
        <v>212</v>
      </c>
      <c r="U173" s="122">
        <f>+'Niv1Pub  '!V173+'Niv1Privé '!V175</f>
        <v>100</v>
      </c>
      <c r="V173" s="122">
        <f>+'Niv1Pub  '!W173+'Niv1Privé '!W175</f>
        <v>11</v>
      </c>
      <c r="W173" s="122">
        <f>+'Niv1Pub  '!X173+'Niv1Privé '!X175</f>
        <v>6</v>
      </c>
      <c r="X173" s="122">
        <f>+'Niv1Pub  '!Y173+'Niv1Privé '!Y175</f>
        <v>15</v>
      </c>
      <c r="Y173" s="122">
        <f>+'Niv1Pub  '!Z173+'Niv1Privé '!Z175</f>
        <v>9</v>
      </c>
      <c r="Z173" s="121">
        <f t="shared" si="41"/>
        <v>1018</v>
      </c>
      <c r="AA173" s="413">
        <f t="shared" si="41"/>
        <v>513</v>
      </c>
      <c r="AB173" s="14" t="s">
        <v>334</v>
      </c>
      <c r="AC173" s="101">
        <f>+'Niv1Pub  '!AE173+'Niv1Privé '!AE175</f>
        <v>86</v>
      </c>
      <c r="AD173" s="71">
        <f>+'Niv1Pub  '!AF173+'Niv1Privé '!AF175</f>
        <v>80</v>
      </c>
      <c r="AE173" s="71">
        <f>+'Niv1Pub  '!AG173+'Niv1Privé '!AG175</f>
        <v>59</v>
      </c>
      <c r="AF173" s="71">
        <f>+'Niv1Pub  '!AH173+'Niv1Privé '!AH175</f>
        <v>38</v>
      </c>
      <c r="AG173" s="71">
        <f>+'Niv1Pub  '!AI173+'Niv1Privé '!AI175</f>
        <v>26</v>
      </c>
      <c r="AH173" s="71">
        <f>+'Niv1Pub  '!AJ173+'Niv1Privé '!AJ175</f>
        <v>289</v>
      </c>
      <c r="AI173" s="71">
        <f>+'Niv1Pub  '!AK173+'Niv1Privé '!AK175</f>
        <v>121</v>
      </c>
      <c r="AJ173" s="71">
        <f>+'Niv1Pub  '!AL173+'Niv1Privé '!AL175</f>
        <v>32</v>
      </c>
      <c r="AK173" s="71">
        <f>+'Niv1Pub  '!AM173+'Niv1Privé '!AM175</f>
        <v>153</v>
      </c>
      <c r="AL173" s="71">
        <f>+'Niv1Pub  '!AN173</f>
        <v>85</v>
      </c>
      <c r="AM173" s="71">
        <f>+'Niv1Pub  '!AO173</f>
        <v>52</v>
      </c>
      <c r="AN173" s="71">
        <f>+'Niv1Pub  '!AP173</f>
        <v>1</v>
      </c>
      <c r="AO173" s="71">
        <f>+'Niv1Pub  '!AQ173</f>
        <v>138</v>
      </c>
      <c r="AP173" s="71">
        <f>+'Niv1Pub  '!AQ173+'Niv1Privé '!AN175</f>
        <v>193</v>
      </c>
      <c r="AQ173" s="71">
        <f>+'Niv1Pub  '!AR173+'Niv1Privé '!AO175</f>
        <v>9</v>
      </c>
      <c r="AR173" s="71">
        <f>+'Niv1Pub  '!AS173+'Niv1Privé '!AP175</f>
        <v>125</v>
      </c>
      <c r="AS173" s="71">
        <f>+'Niv1Pub  '!AT173+'Niv1Privé '!AQ175</f>
        <v>78</v>
      </c>
      <c r="AT173" s="71">
        <f>+'Niv1Pub  '!AU173+'Niv1Privé '!AR175</f>
        <v>47</v>
      </c>
    </row>
    <row r="174" spans="1:46" ht="13.5" customHeight="1">
      <c r="A174" s="14" t="s">
        <v>332</v>
      </c>
      <c r="B174" s="14" t="s">
        <v>335</v>
      </c>
      <c r="C174" s="122">
        <f>+'Niv1Pub  '!C174+'Niv1Privé '!C176</f>
        <v>1620</v>
      </c>
      <c r="D174" s="122">
        <f>+'Niv1Pub  '!D174+'Niv1Privé '!D176</f>
        <v>785</v>
      </c>
      <c r="E174" s="122">
        <f>+'Niv1Pub  '!E174+'Niv1Privé '!E176</f>
        <v>1050</v>
      </c>
      <c r="F174" s="122">
        <f>+'Niv1Pub  '!F174+'Niv1Privé '!F176</f>
        <v>553</v>
      </c>
      <c r="G174" s="122">
        <f>+'Niv1Pub  '!G174+'Niv1Privé '!G176</f>
        <v>623</v>
      </c>
      <c r="H174" s="122">
        <f>+'Niv1Pub  '!H174+'Niv1Privé '!H176</f>
        <v>317</v>
      </c>
      <c r="I174" s="122">
        <f>+'Niv1Pub  '!I174+'Niv1Privé '!I176</f>
        <v>272</v>
      </c>
      <c r="J174" s="122">
        <f>+'Niv1Pub  '!J174+'Niv1Privé '!J176</f>
        <v>120</v>
      </c>
      <c r="K174" s="122">
        <f>+'Niv1Pub  '!K174+'Niv1Privé '!K176</f>
        <v>187</v>
      </c>
      <c r="L174" s="122">
        <f>+'Niv1Pub  '!L174+'Niv1Privé '!L176</f>
        <v>90</v>
      </c>
      <c r="M174" s="121">
        <f t="shared" si="42"/>
        <v>3752</v>
      </c>
      <c r="N174" s="121">
        <f t="shared" si="42"/>
        <v>1865</v>
      </c>
      <c r="O174" s="14" t="s">
        <v>335</v>
      </c>
      <c r="P174" s="122">
        <f>+'Niv1Pub  '!Q174+'Niv1Privé '!Q176</f>
        <v>10</v>
      </c>
      <c r="Q174" s="122">
        <f>+'Niv1Pub  '!R174+'Niv1Privé '!R176</f>
        <v>5</v>
      </c>
      <c r="R174" s="122">
        <f>+'Niv1Pub  '!S174+'Niv1Privé '!S176</f>
        <v>175</v>
      </c>
      <c r="S174" s="122">
        <f>+'Niv1Pub  '!T174+'Niv1Privé '!T176</f>
        <v>98</v>
      </c>
      <c r="T174" s="122">
        <f>+'Niv1Pub  '!U174+'Niv1Privé '!U176</f>
        <v>67</v>
      </c>
      <c r="U174" s="122">
        <f>+'Niv1Pub  '!V174+'Niv1Privé '!V176</f>
        <v>32</v>
      </c>
      <c r="V174" s="122">
        <f>+'Niv1Pub  '!W174+'Niv1Privé '!W176</f>
        <v>2</v>
      </c>
      <c r="W174" s="122">
        <f>+'Niv1Pub  '!X174+'Niv1Privé '!X176</f>
        <v>1</v>
      </c>
      <c r="X174" s="122">
        <f>+'Niv1Pub  '!Y174+'Niv1Privé '!Y176</f>
        <v>2</v>
      </c>
      <c r="Y174" s="122">
        <f>+'Niv1Pub  '!Z174+'Niv1Privé '!Z176</f>
        <v>0</v>
      </c>
      <c r="Z174" s="121">
        <f t="shared" si="41"/>
        <v>256</v>
      </c>
      <c r="AA174" s="413">
        <f t="shared" si="41"/>
        <v>136</v>
      </c>
      <c r="AB174" s="14" t="s">
        <v>335</v>
      </c>
      <c r="AC174" s="101">
        <f>+'Niv1Pub  '!AE174+'Niv1Privé '!AE176</f>
        <v>49</v>
      </c>
      <c r="AD174" s="71">
        <f>+'Niv1Pub  '!AF174+'Niv1Privé '!AF176</f>
        <v>42</v>
      </c>
      <c r="AE174" s="71">
        <f>+'Niv1Pub  '!AG174+'Niv1Privé '!AG176</f>
        <v>37</v>
      </c>
      <c r="AF174" s="71">
        <f>+'Niv1Pub  '!AH174+'Niv1Privé '!AH176</f>
        <v>25</v>
      </c>
      <c r="AG174" s="71">
        <f>+'Niv1Pub  '!AI174+'Niv1Privé '!AI176</f>
        <v>14</v>
      </c>
      <c r="AH174" s="71">
        <f>+'Niv1Pub  '!AJ174+'Niv1Privé '!AJ176</f>
        <v>167</v>
      </c>
      <c r="AI174" s="71">
        <f>+'Niv1Pub  '!AK174+'Niv1Privé '!AK176</f>
        <v>40</v>
      </c>
      <c r="AJ174" s="71">
        <f>+'Niv1Pub  '!AL174+'Niv1Privé '!AL176</f>
        <v>20</v>
      </c>
      <c r="AK174" s="71">
        <f>+'Niv1Pub  '!AM174+'Niv1Privé '!AM176</f>
        <v>60</v>
      </c>
      <c r="AL174" s="71">
        <f>+'Niv1Pub  '!AN174</f>
        <v>40</v>
      </c>
      <c r="AM174" s="71">
        <f>+'Niv1Pub  '!AO174</f>
        <v>33</v>
      </c>
      <c r="AN174" s="71">
        <f>+'Niv1Pub  '!AP174</f>
        <v>1</v>
      </c>
      <c r="AO174" s="71">
        <f>+'Niv1Pub  '!AQ174</f>
        <v>74</v>
      </c>
      <c r="AP174" s="71">
        <f>+'Niv1Pub  '!AQ174+'Niv1Privé '!AN176</f>
        <v>79</v>
      </c>
      <c r="AQ174" s="71">
        <f>+'Niv1Pub  '!AR174+'Niv1Privé '!AO176</f>
        <v>2</v>
      </c>
      <c r="AR174" s="71">
        <f>+'Niv1Pub  '!AS174+'Niv1Privé '!AP176</f>
        <v>55</v>
      </c>
      <c r="AS174" s="71">
        <f>+'Niv1Pub  '!AT174+'Niv1Privé '!AQ176</f>
        <v>49</v>
      </c>
      <c r="AT174" s="71">
        <f>+'Niv1Pub  '!AU174+'Niv1Privé '!AR176</f>
        <v>6</v>
      </c>
    </row>
    <row r="175" spans="1:46" ht="13.5" customHeight="1">
      <c r="A175" s="14" t="s">
        <v>332</v>
      </c>
      <c r="B175" s="14" t="s">
        <v>236</v>
      </c>
      <c r="C175" s="122">
        <f>+'Niv1Pub  '!C175+'Niv1Privé '!C177</f>
        <v>3281</v>
      </c>
      <c r="D175" s="122">
        <f>+'Niv1Pub  '!D175+'Niv1Privé '!D177</f>
        <v>1580</v>
      </c>
      <c r="E175" s="122">
        <f>+'Niv1Pub  '!E175+'Niv1Privé '!E177</f>
        <v>1439</v>
      </c>
      <c r="F175" s="122">
        <f>+'Niv1Pub  '!F175+'Niv1Privé '!F177</f>
        <v>743</v>
      </c>
      <c r="G175" s="122">
        <f>+'Niv1Pub  '!G175+'Niv1Privé '!G177</f>
        <v>733</v>
      </c>
      <c r="H175" s="122">
        <f>+'Niv1Pub  '!H175+'Niv1Privé '!H177</f>
        <v>331</v>
      </c>
      <c r="I175" s="122">
        <f>+'Niv1Pub  '!I175+'Niv1Privé '!I177</f>
        <v>427</v>
      </c>
      <c r="J175" s="122">
        <f>+'Niv1Pub  '!J175+'Niv1Privé '!J177</f>
        <v>224</v>
      </c>
      <c r="K175" s="122">
        <f>+'Niv1Pub  '!K175+'Niv1Privé '!K177</f>
        <v>248</v>
      </c>
      <c r="L175" s="122">
        <f>+'Niv1Pub  '!L175+'Niv1Privé '!L177</f>
        <v>114</v>
      </c>
      <c r="M175" s="121">
        <f t="shared" si="42"/>
        <v>6128</v>
      </c>
      <c r="N175" s="121">
        <f t="shared" si="42"/>
        <v>2992</v>
      </c>
      <c r="O175" s="14" t="s">
        <v>236</v>
      </c>
      <c r="P175" s="122">
        <f>+'Niv1Pub  '!Q175+'Niv1Privé '!Q177</f>
        <v>611</v>
      </c>
      <c r="Q175" s="122">
        <f>+'Niv1Pub  '!R175+'Niv1Privé '!R177</f>
        <v>292</v>
      </c>
      <c r="R175" s="122">
        <f>+'Niv1Pub  '!S175+'Niv1Privé '!S177</f>
        <v>320</v>
      </c>
      <c r="S175" s="122">
        <f>+'Niv1Pub  '!T175+'Niv1Privé '!T177</f>
        <v>159</v>
      </c>
      <c r="T175" s="122">
        <f>+'Niv1Pub  '!U175+'Niv1Privé '!U177</f>
        <v>140</v>
      </c>
      <c r="U175" s="122">
        <f>+'Niv1Pub  '!V175+'Niv1Privé '!V177</f>
        <v>70</v>
      </c>
      <c r="V175" s="122">
        <f>+'Niv1Pub  '!W175+'Niv1Privé '!W177</f>
        <v>71</v>
      </c>
      <c r="W175" s="122">
        <f>+'Niv1Pub  '!X175+'Niv1Privé '!X177</f>
        <v>36</v>
      </c>
      <c r="X175" s="122">
        <f>+'Niv1Pub  '!Y175+'Niv1Privé '!Y177</f>
        <v>46</v>
      </c>
      <c r="Y175" s="122">
        <f>+'Niv1Pub  '!Z175+'Niv1Privé '!Z177</f>
        <v>21</v>
      </c>
      <c r="Z175" s="121">
        <f t="shared" si="41"/>
        <v>1188</v>
      </c>
      <c r="AA175" s="413">
        <f t="shared" si="41"/>
        <v>578</v>
      </c>
      <c r="AB175" s="14" t="s">
        <v>236</v>
      </c>
      <c r="AC175" s="101">
        <f>+'Niv1Pub  '!AE175+'Niv1Privé '!AE177</f>
        <v>74</v>
      </c>
      <c r="AD175" s="71">
        <f>+'Niv1Pub  '!AF175+'Niv1Privé '!AF177</f>
        <v>63</v>
      </c>
      <c r="AE175" s="71">
        <f>+'Niv1Pub  '!AG175+'Niv1Privé '!AG177</f>
        <v>46</v>
      </c>
      <c r="AF175" s="71">
        <f>+'Niv1Pub  '!AH175+'Niv1Privé '!AH177</f>
        <v>32</v>
      </c>
      <c r="AG175" s="71">
        <f>+'Niv1Pub  '!AI175+'Niv1Privé '!AI177</f>
        <v>18</v>
      </c>
      <c r="AH175" s="71">
        <f>+'Niv1Pub  '!AJ175+'Niv1Privé '!AJ177</f>
        <v>233</v>
      </c>
      <c r="AI175" s="71">
        <f>+'Niv1Pub  '!AK175+'Niv1Privé '!AK177</f>
        <v>94</v>
      </c>
      <c r="AJ175" s="71">
        <f>+'Niv1Pub  '!AL175+'Niv1Privé '!AL177</f>
        <v>20</v>
      </c>
      <c r="AK175" s="71">
        <f>+'Niv1Pub  '!AM175+'Niv1Privé '!AM177</f>
        <v>114</v>
      </c>
      <c r="AL175" s="71">
        <f>+'Niv1Pub  '!AN175</f>
        <v>78</v>
      </c>
      <c r="AM175" s="71">
        <f>+'Niv1Pub  '!AO175</f>
        <v>52</v>
      </c>
      <c r="AN175" s="71">
        <f>+'Niv1Pub  '!AP175</f>
        <v>0</v>
      </c>
      <c r="AO175" s="71">
        <f>+'Niv1Pub  '!AQ175</f>
        <v>130</v>
      </c>
      <c r="AP175" s="71">
        <f>+'Niv1Pub  '!AQ175+'Niv1Privé '!AN177</f>
        <v>143</v>
      </c>
      <c r="AQ175" s="71">
        <f>+'Niv1Pub  '!AR175+'Niv1Privé '!AO177</f>
        <v>1</v>
      </c>
      <c r="AR175" s="71">
        <f>+'Niv1Pub  '!AS175+'Niv1Privé '!AP177</f>
        <v>74</v>
      </c>
      <c r="AS175" s="71">
        <f>+'Niv1Pub  '!AT175+'Niv1Privé '!AQ177</f>
        <v>63</v>
      </c>
      <c r="AT175" s="71">
        <f>+'Niv1Pub  '!AU175+'Niv1Privé '!AR177</f>
        <v>11</v>
      </c>
    </row>
    <row r="176" spans="1:46" ht="13.5" customHeight="1">
      <c r="A176" s="14" t="s">
        <v>332</v>
      </c>
      <c r="B176" s="14" t="s">
        <v>237</v>
      </c>
      <c r="C176" s="122">
        <f>+'Niv1Pub  '!C176+'Niv1Privé '!C178</f>
        <v>8920</v>
      </c>
      <c r="D176" s="122">
        <f>+'Niv1Pub  '!D176+'Niv1Privé '!D178</f>
        <v>4737</v>
      </c>
      <c r="E176" s="122">
        <f>+'Niv1Pub  '!E176+'Niv1Privé '!E178</f>
        <v>6279</v>
      </c>
      <c r="F176" s="122">
        <f>+'Niv1Pub  '!F176+'Niv1Privé '!F178</f>
        <v>3374</v>
      </c>
      <c r="G176" s="122">
        <f>+'Niv1Pub  '!G176+'Niv1Privé '!G178</f>
        <v>3552</v>
      </c>
      <c r="H176" s="122">
        <f>+'Niv1Pub  '!H176+'Niv1Privé '!H178</f>
        <v>1864</v>
      </c>
      <c r="I176" s="122">
        <f>+'Niv1Pub  '!I176+'Niv1Privé '!I178</f>
        <v>1828</v>
      </c>
      <c r="J176" s="122">
        <f>+'Niv1Pub  '!J176+'Niv1Privé '!J178</f>
        <v>935</v>
      </c>
      <c r="K176" s="122">
        <f>+'Niv1Pub  '!K176+'Niv1Privé '!K178</f>
        <v>1163</v>
      </c>
      <c r="L176" s="122">
        <f>+'Niv1Pub  '!L176+'Niv1Privé '!L178</f>
        <v>600</v>
      </c>
      <c r="M176" s="121">
        <f t="shared" si="42"/>
        <v>21742</v>
      </c>
      <c r="N176" s="121">
        <f t="shared" si="42"/>
        <v>11510</v>
      </c>
      <c r="O176" s="14" t="s">
        <v>237</v>
      </c>
      <c r="P176" s="122">
        <f>+'Niv1Pub  '!Q176+'Niv1Privé '!Q178</f>
        <v>343</v>
      </c>
      <c r="Q176" s="122">
        <f>+'Niv1Pub  '!R176+'Niv1Privé '!R178</f>
        <v>183</v>
      </c>
      <c r="R176" s="122">
        <f>+'Niv1Pub  '!S176+'Niv1Privé '!S178</f>
        <v>1039</v>
      </c>
      <c r="S176" s="122">
        <f>+'Niv1Pub  '!T176+'Niv1Privé '!T178</f>
        <v>556</v>
      </c>
      <c r="T176" s="122">
        <f>+'Niv1Pub  '!U176+'Niv1Privé '!U178</f>
        <v>456</v>
      </c>
      <c r="U176" s="122">
        <f>+'Niv1Pub  '!V176+'Niv1Privé '!V178</f>
        <v>247</v>
      </c>
      <c r="V176" s="122">
        <f>+'Niv1Pub  '!W176+'Niv1Privé '!W178</f>
        <v>46</v>
      </c>
      <c r="W176" s="122">
        <f>+'Niv1Pub  '!X176+'Niv1Privé '!X178</f>
        <v>29</v>
      </c>
      <c r="X176" s="122">
        <f>+'Niv1Pub  '!Y176+'Niv1Privé '!Y178</f>
        <v>56</v>
      </c>
      <c r="Y176" s="122">
        <f>+'Niv1Pub  '!Z176+'Niv1Privé '!Z178</f>
        <v>26</v>
      </c>
      <c r="Z176" s="121">
        <f t="shared" si="41"/>
        <v>1940</v>
      </c>
      <c r="AA176" s="413">
        <f t="shared" si="41"/>
        <v>1041</v>
      </c>
      <c r="AB176" s="14" t="s">
        <v>237</v>
      </c>
      <c r="AC176" s="101">
        <f>+'Niv1Pub  '!AE176+'Niv1Privé '!AE178</f>
        <v>205</v>
      </c>
      <c r="AD176" s="71">
        <f>+'Niv1Pub  '!AF176+'Niv1Privé '!AF178</f>
        <v>191</v>
      </c>
      <c r="AE176" s="71">
        <f>+'Niv1Pub  '!AG176+'Niv1Privé '!AG178</f>
        <v>152</v>
      </c>
      <c r="AF176" s="71">
        <f>+'Niv1Pub  '!AH176+'Niv1Privé '!AH178</f>
        <v>101</v>
      </c>
      <c r="AG176" s="71">
        <f>+'Niv1Pub  '!AI176+'Niv1Privé '!AI178</f>
        <v>68</v>
      </c>
      <c r="AH176" s="71">
        <f>+'Niv1Pub  '!AJ176+'Niv1Privé '!AJ178</f>
        <v>717</v>
      </c>
      <c r="AI176" s="71">
        <f>+'Niv1Pub  '!AK176+'Niv1Privé '!AK178</f>
        <v>279</v>
      </c>
      <c r="AJ176" s="71">
        <f>+'Niv1Pub  '!AL176+'Niv1Privé '!AL178</f>
        <v>52</v>
      </c>
      <c r="AK176" s="71">
        <f>+'Niv1Pub  '!AM176+'Niv1Privé '!AM178</f>
        <v>331</v>
      </c>
      <c r="AL176" s="71">
        <f>+'Niv1Pub  '!AN176</f>
        <v>179</v>
      </c>
      <c r="AM176" s="71">
        <f>+'Niv1Pub  '!AO176</f>
        <v>203</v>
      </c>
      <c r="AN176" s="71">
        <f>+'Niv1Pub  '!AP176</f>
        <v>4</v>
      </c>
      <c r="AO176" s="71">
        <f>+'Niv1Pub  '!AQ176</f>
        <v>386</v>
      </c>
      <c r="AP176" s="71">
        <f>+'Niv1Pub  '!AQ176+'Niv1Privé '!AN178</f>
        <v>417</v>
      </c>
      <c r="AQ176" s="71">
        <f>+'Niv1Pub  '!AR176+'Niv1Privé '!AO178</f>
        <v>25</v>
      </c>
      <c r="AR176" s="71">
        <f>+'Niv1Pub  '!AS176+'Niv1Privé '!AP178</f>
        <v>188</v>
      </c>
      <c r="AS176" s="71">
        <f>+'Niv1Pub  '!AT176+'Niv1Privé '!AQ178</f>
        <v>184</v>
      </c>
      <c r="AT176" s="71">
        <f>+'Niv1Pub  '!AU176+'Niv1Privé '!AR178</f>
        <v>4</v>
      </c>
    </row>
    <row r="177" spans="1:46" ht="13.5" customHeight="1">
      <c r="A177" s="14" t="s">
        <v>332</v>
      </c>
      <c r="B177" s="14" t="s">
        <v>241</v>
      </c>
      <c r="C177" s="122">
        <f>+'Niv1Pub  '!C177+'Niv1Privé '!C179</f>
        <v>7413</v>
      </c>
      <c r="D177" s="122">
        <f>+'Niv1Pub  '!D177+'Niv1Privé '!D179</f>
        <v>3952</v>
      </c>
      <c r="E177" s="122">
        <f>+'Niv1Pub  '!E177+'Niv1Privé '!E179</f>
        <v>3382</v>
      </c>
      <c r="F177" s="122">
        <f>+'Niv1Pub  '!F177+'Niv1Privé '!F179</f>
        <v>1849</v>
      </c>
      <c r="G177" s="122">
        <f>+'Niv1Pub  '!G177+'Niv1Privé '!G179</f>
        <v>2496</v>
      </c>
      <c r="H177" s="122">
        <f>+'Niv1Pub  '!H177+'Niv1Privé '!H179</f>
        <v>1247</v>
      </c>
      <c r="I177" s="122">
        <f>+'Niv1Pub  '!I177+'Niv1Privé '!I179</f>
        <v>1316</v>
      </c>
      <c r="J177" s="122">
        <f>+'Niv1Pub  '!J177+'Niv1Privé '!J179</f>
        <v>694</v>
      </c>
      <c r="K177" s="122">
        <f>+'Niv1Pub  '!K177+'Niv1Privé '!K179</f>
        <v>1019</v>
      </c>
      <c r="L177" s="122">
        <f>+'Niv1Pub  '!L177+'Niv1Privé '!L179</f>
        <v>524</v>
      </c>
      <c r="M177" s="121">
        <f t="shared" si="42"/>
        <v>15626</v>
      </c>
      <c r="N177" s="121">
        <f t="shared" si="42"/>
        <v>8266</v>
      </c>
      <c r="O177" s="14" t="s">
        <v>241</v>
      </c>
      <c r="P177" s="122">
        <f>+'Niv1Pub  '!Q177+'Niv1Privé '!Q179</f>
        <v>1893</v>
      </c>
      <c r="Q177" s="122">
        <f>+'Niv1Pub  '!R177+'Niv1Privé '!R179</f>
        <v>994</v>
      </c>
      <c r="R177" s="122">
        <f>+'Niv1Pub  '!S177+'Niv1Privé '!S179</f>
        <v>755</v>
      </c>
      <c r="S177" s="122">
        <f>+'Niv1Pub  '!T177+'Niv1Privé '!T179</f>
        <v>432</v>
      </c>
      <c r="T177" s="122">
        <f>+'Niv1Pub  '!U177+'Niv1Privé '!U179</f>
        <v>511</v>
      </c>
      <c r="U177" s="122">
        <f>+'Niv1Pub  '!V177+'Niv1Privé '!V179</f>
        <v>265</v>
      </c>
      <c r="V177" s="122">
        <f>+'Niv1Pub  '!W177+'Niv1Privé '!W179</f>
        <v>205</v>
      </c>
      <c r="W177" s="122">
        <f>+'Niv1Pub  '!X177+'Niv1Privé '!X179</f>
        <v>113</v>
      </c>
      <c r="X177" s="122">
        <f>+'Niv1Pub  '!Y177+'Niv1Privé '!Y179</f>
        <v>144</v>
      </c>
      <c r="Y177" s="122">
        <f>+'Niv1Pub  '!Z177+'Niv1Privé '!Z179</f>
        <v>75</v>
      </c>
      <c r="Z177" s="121">
        <f t="shared" si="41"/>
        <v>3508</v>
      </c>
      <c r="AA177" s="413">
        <f t="shared" si="41"/>
        <v>1879</v>
      </c>
      <c r="AB177" s="14" t="s">
        <v>241</v>
      </c>
      <c r="AC177" s="101">
        <f>+'Niv1Pub  '!AE177+'Niv1Privé '!AE179</f>
        <v>136</v>
      </c>
      <c r="AD177" s="71">
        <f>+'Niv1Pub  '!AF177+'Niv1Privé '!AF179</f>
        <v>119</v>
      </c>
      <c r="AE177" s="71">
        <f>+'Niv1Pub  '!AG177+'Niv1Privé '!AG179</f>
        <v>108</v>
      </c>
      <c r="AF177" s="71">
        <f>+'Niv1Pub  '!AH177+'Niv1Privé '!AH179</f>
        <v>67</v>
      </c>
      <c r="AG177" s="71">
        <f>+'Niv1Pub  '!AI177+'Niv1Privé '!AI179</f>
        <v>47</v>
      </c>
      <c r="AH177" s="71">
        <f>+'Niv1Pub  '!AJ177+'Niv1Privé '!AJ179</f>
        <v>477</v>
      </c>
      <c r="AI177" s="71">
        <f>+'Niv1Pub  '!AK177+'Niv1Privé '!AK179</f>
        <v>233</v>
      </c>
      <c r="AJ177" s="71">
        <f>+'Niv1Pub  '!AL177+'Niv1Privé '!AL179</f>
        <v>31</v>
      </c>
      <c r="AK177" s="71">
        <f>+'Niv1Pub  '!AM177+'Niv1Privé '!AM179</f>
        <v>264</v>
      </c>
      <c r="AL177" s="71">
        <f>+'Niv1Pub  '!AN177</f>
        <v>134</v>
      </c>
      <c r="AM177" s="71">
        <f>+'Niv1Pub  '!AO177</f>
        <v>54</v>
      </c>
      <c r="AN177" s="71">
        <f>+'Niv1Pub  '!AP177</f>
        <v>1</v>
      </c>
      <c r="AO177" s="71">
        <f>+'Niv1Pub  '!AQ177</f>
        <v>189</v>
      </c>
      <c r="AP177" s="71">
        <f>+'Niv1Pub  '!AQ177+'Niv1Privé '!AN179</f>
        <v>331</v>
      </c>
      <c r="AQ177" s="71">
        <f>+'Niv1Pub  '!AR177+'Niv1Privé '!AO179</f>
        <v>26</v>
      </c>
      <c r="AR177" s="71">
        <f>+'Niv1Pub  '!AS177+'Niv1Privé '!AP179</f>
        <v>161</v>
      </c>
      <c r="AS177" s="71">
        <f>+'Niv1Pub  '!AT177+'Niv1Privé '!AQ179</f>
        <v>106</v>
      </c>
      <c r="AT177" s="71">
        <f>+'Niv1Pub  '!AU177+'Niv1Privé '!AR179</f>
        <v>55</v>
      </c>
    </row>
    <row r="178" spans="1:46" ht="13.5" customHeight="1">
      <c r="A178" s="14" t="s">
        <v>332</v>
      </c>
      <c r="B178" s="14" t="s">
        <v>242</v>
      </c>
      <c r="C178" s="122">
        <f>+'Niv1Pub  '!C178+'Niv1Privé '!C180</f>
        <v>4934</v>
      </c>
      <c r="D178" s="122">
        <f>+'Niv1Pub  '!D178+'Niv1Privé '!D180</f>
        <v>2496</v>
      </c>
      <c r="E178" s="122">
        <f>+'Niv1Pub  '!E178+'Niv1Privé '!E180</f>
        <v>3435</v>
      </c>
      <c r="F178" s="122">
        <f>+'Niv1Pub  '!F178+'Niv1Privé '!F180</f>
        <v>1624</v>
      </c>
      <c r="G178" s="122">
        <f>+'Niv1Pub  '!G178+'Niv1Privé '!G180</f>
        <v>2148</v>
      </c>
      <c r="H178" s="122">
        <f>+'Niv1Pub  '!H178+'Niv1Privé '!H180</f>
        <v>1043</v>
      </c>
      <c r="I178" s="122">
        <f>+'Niv1Pub  '!I178+'Niv1Privé '!I180</f>
        <v>1001</v>
      </c>
      <c r="J178" s="122">
        <f>+'Niv1Pub  '!J178+'Niv1Privé '!J180</f>
        <v>481</v>
      </c>
      <c r="K178" s="122">
        <f>+'Niv1Pub  '!K178+'Niv1Privé '!K180</f>
        <v>645</v>
      </c>
      <c r="L178" s="122">
        <f>+'Niv1Pub  '!L178+'Niv1Privé '!L180</f>
        <v>309</v>
      </c>
      <c r="M178" s="121">
        <f t="shared" si="42"/>
        <v>12163</v>
      </c>
      <c r="N178" s="121">
        <f t="shared" si="42"/>
        <v>5953</v>
      </c>
      <c r="O178" s="14" t="s">
        <v>242</v>
      </c>
      <c r="P178" s="122">
        <f>+'Niv1Pub  '!Q178+'Niv1Privé '!Q180</f>
        <v>6</v>
      </c>
      <c r="Q178" s="122">
        <f>+'Niv1Pub  '!R178+'Niv1Privé '!R180</f>
        <v>2</v>
      </c>
      <c r="R178" s="122">
        <f>+'Niv1Pub  '!S178+'Niv1Privé '!S180</f>
        <v>497</v>
      </c>
      <c r="S178" s="122">
        <f>+'Niv1Pub  '!T178+'Niv1Privé '!T180</f>
        <v>246</v>
      </c>
      <c r="T178" s="122">
        <f>+'Niv1Pub  '!U178+'Niv1Privé '!U180</f>
        <v>373</v>
      </c>
      <c r="U178" s="122">
        <f>+'Niv1Pub  '!V178+'Niv1Privé '!V180</f>
        <v>186</v>
      </c>
      <c r="V178" s="122">
        <f>+'Niv1Pub  '!W178+'Niv1Privé '!W180</f>
        <v>8</v>
      </c>
      <c r="W178" s="122">
        <f>+'Niv1Pub  '!X178+'Niv1Privé '!X180</f>
        <v>3</v>
      </c>
      <c r="X178" s="122">
        <f>+'Niv1Pub  '!Y178+'Niv1Privé '!Y180</f>
        <v>67</v>
      </c>
      <c r="Y178" s="122">
        <f>+'Niv1Pub  '!Z178+'Niv1Privé '!Z180</f>
        <v>26</v>
      </c>
      <c r="Z178" s="121">
        <f t="shared" si="41"/>
        <v>951</v>
      </c>
      <c r="AA178" s="413">
        <f t="shared" si="41"/>
        <v>463</v>
      </c>
      <c r="AB178" s="14" t="s">
        <v>242</v>
      </c>
      <c r="AC178" s="101">
        <f>+'Niv1Pub  '!AE178+'Niv1Privé '!AE180</f>
        <v>122</v>
      </c>
      <c r="AD178" s="71">
        <f>+'Niv1Pub  '!AF178+'Niv1Privé '!AF180</f>
        <v>113</v>
      </c>
      <c r="AE178" s="71">
        <f>+'Niv1Pub  '!AG178+'Niv1Privé '!AG180</f>
        <v>86</v>
      </c>
      <c r="AF178" s="71">
        <f>+'Niv1Pub  '!AH178+'Niv1Privé '!AH180</f>
        <v>54</v>
      </c>
      <c r="AG178" s="71">
        <f>+'Niv1Pub  '!AI178+'Niv1Privé '!AI180</f>
        <v>38</v>
      </c>
      <c r="AH178" s="71">
        <f>+'Niv1Pub  '!AJ178+'Niv1Privé '!AJ180</f>
        <v>413</v>
      </c>
      <c r="AI178" s="71">
        <f>+'Niv1Pub  '!AK178+'Niv1Privé '!AK180</f>
        <v>175</v>
      </c>
      <c r="AJ178" s="71">
        <f>+'Niv1Pub  '!AL178+'Niv1Privé '!AL180</f>
        <v>50</v>
      </c>
      <c r="AK178" s="71">
        <f>+'Niv1Pub  '!AM178+'Niv1Privé '!AM180</f>
        <v>225</v>
      </c>
      <c r="AL178" s="71">
        <f>+'Niv1Pub  '!AN178</f>
        <v>117</v>
      </c>
      <c r="AM178" s="71">
        <f>+'Niv1Pub  '!AO178</f>
        <v>105</v>
      </c>
      <c r="AN178" s="71">
        <f>+'Niv1Pub  '!AP178</f>
        <v>41</v>
      </c>
      <c r="AO178" s="71">
        <f>+'Niv1Pub  '!AQ178</f>
        <v>263</v>
      </c>
      <c r="AP178" s="71">
        <f>+'Niv1Pub  '!AQ178+'Niv1Privé '!AN180</f>
        <v>278</v>
      </c>
      <c r="AQ178" s="71">
        <f>+'Niv1Pub  '!AR178+'Niv1Privé '!AO180</f>
        <v>13</v>
      </c>
      <c r="AR178" s="71">
        <f>+'Niv1Pub  '!AS178+'Niv1Privé '!AP180</f>
        <v>126</v>
      </c>
      <c r="AS178" s="71">
        <f>+'Niv1Pub  '!AT178+'Niv1Privé '!AQ180</f>
        <v>104</v>
      </c>
      <c r="AT178" s="71">
        <f>+'Niv1Pub  '!AU178+'Niv1Privé '!AR180</f>
        <v>22</v>
      </c>
    </row>
    <row r="179" spans="1:46" ht="13.5" customHeight="1">
      <c r="A179" s="14" t="s">
        <v>332</v>
      </c>
      <c r="B179" s="14" t="s">
        <v>55</v>
      </c>
      <c r="C179" s="122">
        <f>+'Niv1Pub  '!C179+'Niv1Privé '!C181</f>
        <v>5300</v>
      </c>
      <c r="D179" s="122">
        <f>+'Niv1Pub  '!D179+'Niv1Privé '!D181</f>
        <v>2627</v>
      </c>
      <c r="E179" s="122">
        <f>+'Niv1Pub  '!E179+'Niv1Privé '!E181</f>
        <v>4463</v>
      </c>
      <c r="F179" s="122">
        <f>+'Niv1Pub  '!F179+'Niv1Privé '!F181</f>
        <v>2296</v>
      </c>
      <c r="G179" s="122">
        <f>+'Niv1Pub  '!G179+'Niv1Privé '!G181</f>
        <v>4506</v>
      </c>
      <c r="H179" s="122">
        <f>+'Niv1Pub  '!H179+'Niv1Privé '!H181</f>
        <v>2339</v>
      </c>
      <c r="I179" s="122">
        <f>+'Niv1Pub  '!I179+'Niv1Privé '!I181</f>
        <v>3697</v>
      </c>
      <c r="J179" s="122">
        <f>+'Niv1Pub  '!J179+'Niv1Privé '!J181</f>
        <v>1927</v>
      </c>
      <c r="K179" s="122">
        <f>+'Niv1Pub  '!K179+'Niv1Privé '!K181</f>
        <v>2764</v>
      </c>
      <c r="L179" s="122">
        <f>+'Niv1Pub  '!L179+'Niv1Privé '!L181</f>
        <v>1495</v>
      </c>
      <c r="M179" s="121">
        <f t="shared" si="42"/>
        <v>20730</v>
      </c>
      <c r="N179" s="121">
        <f t="shared" si="42"/>
        <v>10684</v>
      </c>
      <c r="O179" s="14" t="s">
        <v>55</v>
      </c>
      <c r="P179" s="122">
        <f>+'Niv1Pub  '!Q179+'Niv1Privé '!Q181</f>
        <v>1337</v>
      </c>
      <c r="Q179" s="122">
        <f>+'Niv1Pub  '!R179+'Niv1Privé '!R181</f>
        <v>622</v>
      </c>
      <c r="R179" s="122">
        <f>+'Niv1Pub  '!S179+'Niv1Privé '!S181</f>
        <v>907</v>
      </c>
      <c r="S179" s="122">
        <f>+'Niv1Pub  '!T179+'Niv1Privé '!T181</f>
        <v>442</v>
      </c>
      <c r="T179" s="122">
        <f>+'Niv1Pub  '!U179+'Niv1Privé '!U181</f>
        <v>1070</v>
      </c>
      <c r="U179" s="122">
        <f>+'Niv1Pub  '!V179+'Niv1Privé '!V181</f>
        <v>540</v>
      </c>
      <c r="V179" s="122">
        <f>+'Niv1Pub  '!W179+'Niv1Privé '!W181</f>
        <v>754</v>
      </c>
      <c r="W179" s="122">
        <f>+'Niv1Pub  '!X179+'Niv1Privé '!X181</f>
        <v>410</v>
      </c>
      <c r="X179" s="122">
        <f>+'Niv1Pub  '!Y179+'Niv1Privé '!Y181</f>
        <v>314</v>
      </c>
      <c r="Y179" s="122">
        <f>+'Niv1Pub  '!Z179+'Niv1Privé '!Z181</f>
        <v>184</v>
      </c>
      <c r="Z179" s="121">
        <f t="shared" si="41"/>
        <v>4382</v>
      </c>
      <c r="AA179" s="413">
        <f t="shared" si="41"/>
        <v>2198</v>
      </c>
      <c r="AB179" s="14" t="s">
        <v>55</v>
      </c>
      <c r="AC179" s="101">
        <f>+'Niv1Pub  '!AE179+'Niv1Privé '!AE181</f>
        <v>117</v>
      </c>
      <c r="AD179" s="71">
        <f>+'Niv1Pub  '!AF179+'Niv1Privé '!AF181</f>
        <v>105</v>
      </c>
      <c r="AE179" s="71">
        <f>+'Niv1Pub  '!AG179+'Niv1Privé '!AG181</f>
        <v>106</v>
      </c>
      <c r="AF179" s="71">
        <f>+'Niv1Pub  '!AH179+'Niv1Privé '!AH181</f>
        <v>85</v>
      </c>
      <c r="AG179" s="71">
        <f>+'Niv1Pub  '!AI179+'Niv1Privé '!AI181</f>
        <v>70</v>
      </c>
      <c r="AH179" s="71">
        <f>+'Niv1Pub  '!AJ179+'Niv1Privé '!AJ181</f>
        <v>483</v>
      </c>
      <c r="AI179" s="71">
        <f>+'Niv1Pub  '!AK179+'Niv1Privé '!AK181</f>
        <v>408</v>
      </c>
      <c r="AJ179" s="71">
        <f>+'Niv1Pub  '!AL179+'Niv1Privé '!AL181</f>
        <v>6</v>
      </c>
      <c r="AK179" s="71">
        <f>+'Niv1Pub  '!AM179+'Niv1Privé '!AM181</f>
        <v>414</v>
      </c>
      <c r="AL179" s="71">
        <f>+'Niv1Pub  '!AN179</f>
        <v>207</v>
      </c>
      <c r="AM179" s="71">
        <f>+'Niv1Pub  '!AO179</f>
        <v>28</v>
      </c>
      <c r="AN179" s="71">
        <f>+'Niv1Pub  '!AP179</f>
        <v>13</v>
      </c>
      <c r="AO179" s="71">
        <f>+'Niv1Pub  '!AQ179</f>
        <v>248</v>
      </c>
      <c r="AP179" s="71">
        <f>+'Niv1Pub  '!AQ179+'Niv1Privé '!AN181</f>
        <v>515</v>
      </c>
      <c r="AQ179" s="71">
        <f>+'Niv1Pub  '!AR179+'Niv1Privé '!AO181</f>
        <v>180</v>
      </c>
      <c r="AR179" s="71">
        <f>+'Niv1Pub  '!AS179+'Niv1Privé '!AP181</f>
        <v>54</v>
      </c>
      <c r="AS179" s="71">
        <f>+'Niv1Pub  '!AT179+'Niv1Privé '!AQ181</f>
        <v>54</v>
      </c>
      <c r="AT179" s="71">
        <f>+'Niv1Pub  '!AU179+'Niv1Privé '!AR181</f>
        <v>0</v>
      </c>
    </row>
    <row r="180" spans="1:46" ht="13.5" customHeight="1">
      <c r="A180" s="14" t="s">
        <v>332</v>
      </c>
      <c r="B180" s="14" t="s">
        <v>255</v>
      </c>
      <c r="C180" s="122">
        <f>+'Niv1Pub  '!C180+'Niv1Privé '!C182</f>
        <v>18664</v>
      </c>
      <c r="D180" s="122">
        <f>+'Niv1Pub  '!D180+'Niv1Privé '!D182</f>
        <v>9455</v>
      </c>
      <c r="E180" s="122">
        <f>+'Niv1Pub  '!E180+'Niv1Privé '!E182</f>
        <v>12678</v>
      </c>
      <c r="F180" s="122">
        <f>+'Niv1Pub  '!F180+'Niv1Privé '!F182</f>
        <v>6517</v>
      </c>
      <c r="G180" s="122">
        <f>+'Niv1Pub  '!G180+'Niv1Privé '!G182</f>
        <v>7986</v>
      </c>
      <c r="H180" s="122">
        <f>+'Niv1Pub  '!H180+'Niv1Privé '!H182</f>
        <v>4161</v>
      </c>
      <c r="I180" s="122">
        <f>+'Niv1Pub  '!I180+'Niv1Privé '!I182</f>
        <v>4525</v>
      </c>
      <c r="J180" s="122">
        <f>+'Niv1Pub  '!J180+'Niv1Privé '!J182</f>
        <v>2403</v>
      </c>
      <c r="K180" s="122">
        <f>+'Niv1Pub  '!K180+'Niv1Privé '!K182</f>
        <v>3130</v>
      </c>
      <c r="L180" s="122">
        <f>+'Niv1Pub  '!L180+'Niv1Privé '!L182</f>
        <v>1640</v>
      </c>
      <c r="M180" s="121">
        <f t="shared" si="42"/>
        <v>46983</v>
      </c>
      <c r="N180" s="121">
        <f t="shared" si="42"/>
        <v>24176</v>
      </c>
      <c r="O180" s="14" t="s">
        <v>255</v>
      </c>
      <c r="P180" s="122">
        <f>+'Niv1Pub  '!Q180+'Niv1Privé '!Q182</f>
        <v>4506</v>
      </c>
      <c r="Q180" s="122">
        <f>+'Niv1Pub  '!R180+'Niv1Privé '!R182</f>
        <v>2249</v>
      </c>
      <c r="R180" s="122">
        <f>+'Niv1Pub  '!S180+'Niv1Privé '!S182</f>
        <v>3124</v>
      </c>
      <c r="S180" s="122">
        <f>+'Niv1Pub  '!T180+'Niv1Privé '!T182</f>
        <v>1642</v>
      </c>
      <c r="T180" s="122">
        <f>+'Niv1Pub  '!U180+'Niv1Privé '!U182</f>
        <v>1566</v>
      </c>
      <c r="U180" s="122">
        <f>+'Niv1Pub  '!V180+'Niv1Privé '!V182</f>
        <v>793</v>
      </c>
      <c r="V180" s="122">
        <f>+'Niv1Pub  '!W180+'Niv1Privé '!W182</f>
        <v>372</v>
      </c>
      <c r="W180" s="122">
        <f>+'Niv1Pub  '!X180+'Niv1Privé '!X182</f>
        <v>201</v>
      </c>
      <c r="X180" s="122">
        <f>+'Niv1Pub  '!Y180+'Niv1Privé '!Y182</f>
        <v>354</v>
      </c>
      <c r="Y180" s="122">
        <f>+'Niv1Pub  '!Z180+'Niv1Privé '!Z182</f>
        <v>190</v>
      </c>
      <c r="Z180" s="121">
        <f t="shared" si="41"/>
        <v>9922</v>
      </c>
      <c r="AA180" s="413">
        <f t="shared" si="41"/>
        <v>5075</v>
      </c>
      <c r="AB180" s="14" t="s">
        <v>255</v>
      </c>
      <c r="AC180" s="101">
        <f>+'Niv1Pub  '!AE180+'Niv1Privé '!AE182</f>
        <v>310</v>
      </c>
      <c r="AD180" s="71">
        <f>+'Niv1Pub  '!AF180+'Niv1Privé '!AF182</f>
        <v>275</v>
      </c>
      <c r="AE180" s="71">
        <f>+'Niv1Pub  '!AG180+'Niv1Privé '!AG182</f>
        <v>244</v>
      </c>
      <c r="AF180" s="71">
        <f>+'Niv1Pub  '!AH180+'Niv1Privé '!AH182</f>
        <v>218</v>
      </c>
      <c r="AG180" s="71">
        <f>+'Niv1Pub  '!AI180+'Niv1Privé '!AI182</f>
        <v>187</v>
      </c>
      <c r="AH180" s="71">
        <f>+'Niv1Pub  '!AJ180+'Niv1Privé '!AJ182</f>
        <v>1234</v>
      </c>
      <c r="AI180" s="71">
        <f>+'Niv1Pub  '!AK180+'Niv1Privé '!AK182</f>
        <v>677</v>
      </c>
      <c r="AJ180" s="71">
        <f>+'Niv1Pub  '!AL180+'Niv1Privé '!AL182</f>
        <v>43</v>
      </c>
      <c r="AK180" s="71">
        <f>+'Niv1Pub  '!AM180+'Niv1Privé '!AM182</f>
        <v>720</v>
      </c>
      <c r="AL180" s="71">
        <f>+'Niv1Pub  '!AN180</f>
        <v>496</v>
      </c>
      <c r="AM180" s="71">
        <f>+'Niv1Pub  '!AO180</f>
        <v>245</v>
      </c>
      <c r="AN180" s="71">
        <f>+'Niv1Pub  '!AP180</f>
        <v>51</v>
      </c>
      <c r="AO180" s="71">
        <f>+'Niv1Pub  '!AQ180</f>
        <v>792</v>
      </c>
      <c r="AP180" s="71">
        <f>+'Niv1Pub  '!AQ180+'Niv1Privé '!AN182</f>
        <v>924</v>
      </c>
      <c r="AQ180" s="71">
        <f>+'Niv1Pub  '!AR180+'Niv1Privé '!AO182</f>
        <v>69</v>
      </c>
      <c r="AR180" s="71">
        <f>+'Niv1Pub  '!AS180+'Niv1Privé '!AP182</f>
        <v>237</v>
      </c>
      <c r="AS180" s="71">
        <f>+'Niv1Pub  '!AT180+'Niv1Privé '!AQ182</f>
        <v>228</v>
      </c>
      <c r="AT180" s="71">
        <f>+'Niv1Pub  '!AU180+'Niv1Privé '!AR182</f>
        <v>9</v>
      </c>
    </row>
    <row r="181" spans="1:46" ht="13.5" customHeight="1">
      <c r="A181" s="14" t="s">
        <v>336</v>
      </c>
      <c r="B181" s="14" t="s">
        <v>337</v>
      </c>
      <c r="C181" s="122">
        <f>+'Niv1Pub  '!C181+'Niv1Privé '!C183</f>
        <v>8969</v>
      </c>
      <c r="D181" s="122">
        <f>+'Niv1Pub  '!D181+'Niv1Privé '!D183</f>
        <v>4517</v>
      </c>
      <c r="E181" s="122">
        <f>+'Niv1Pub  '!E181+'Niv1Privé '!E183</f>
        <v>4806</v>
      </c>
      <c r="F181" s="122">
        <f>+'Niv1Pub  '!F181+'Niv1Privé '!F183</f>
        <v>2386</v>
      </c>
      <c r="G181" s="122">
        <f>+'Niv1Pub  '!G181+'Niv1Privé '!G183</f>
        <v>3207</v>
      </c>
      <c r="H181" s="122">
        <f>+'Niv1Pub  '!H181+'Niv1Privé '!H183</f>
        <v>1523</v>
      </c>
      <c r="I181" s="122">
        <f>+'Niv1Pub  '!I181+'Niv1Privé '!I183</f>
        <v>1613</v>
      </c>
      <c r="J181" s="122">
        <f>+'Niv1Pub  '!J181+'Niv1Privé '!J183</f>
        <v>824</v>
      </c>
      <c r="K181" s="122">
        <f>+'Niv1Pub  '!K181+'Niv1Privé '!K183</f>
        <v>851</v>
      </c>
      <c r="L181" s="122">
        <f>+'Niv1Pub  '!L181+'Niv1Privé '!L183</f>
        <v>407</v>
      </c>
      <c r="M181" s="121">
        <f t="shared" si="42"/>
        <v>19446</v>
      </c>
      <c r="N181" s="121">
        <f t="shared" si="42"/>
        <v>9657</v>
      </c>
      <c r="O181" s="14" t="s">
        <v>337</v>
      </c>
      <c r="P181" s="122">
        <f>+'Niv1Pub  '!Q181+'Niv1Privé '!Q183</f>
        <v>3205</v>
      </c>
      <c r="Q181" s="122">
        <f>+'Niv1Pub  '!R181+'Niv1Privé '!R183</f>
        <v>1610</v>
      </c>
      <c r="R181" s="122">
        <f>+'Niv1Pub  '!S181+'Niv1Privé '!S183</f>
        <v>1138</v>
      </c>
      <c r="S181" s="122">
        <f>+'Niv1Pub  '!T181+'Niv1Privé '!T183</f>
        <v>576</v>
      </c>
      <c r="T181" s="122">
        <f>+'Niv1Pub  '!U181+'Niv1Privé '!U183</f>
        <v>675</v>
      </c>
      <c r="U181" s="122">
        <f>+'Niv1Pub  '!V181+'Niv1Privé '!V183</f>
        <v>327</v>
      </c>
      <c r="V181" s="122">
        <f>+'Niv1Pub  '!W181+'Niv1Privé '!W183</f>
        <v>263</v>
      </c>
      <c r="W181" s="122">
        <f>+'Niv1Pub  '!X181+'Niv1Privé '!X183</f>
        <v>143</v>
      </c>
      <c r="X181" s="122">
        <f>+'Niv1Pub  '!Y181+'Niv1Privé '!Y183</f>
        <v>203</v>
      </c>
      <c r="Y181" s="122">
        <f>+'Niv1Pub  '!Z181+'Niv1Privé '!Z183</f>
        <v>98</v>
      </c>
      <c r="Z181" s="121">
        <f t="shared" si="41"/>
        <v>5484</v>
      </c>
      <c r="AA181" s="413">
        <f t="shared" si="41"/>
        <v>2754</v>
      </c>
      <c r="AB181" s="14" t="s">
        <v>337</v>
      </c>
      <c r="AC181" s="101">
        <f>+'Niv1Pub  '!AE181+'Niv1Privé '!AE183</f>
        <v>158</v>
      </c>
      <c r="AD181" s="71">
        <f>+'Niv1Pub  '!AF181+'Niv1Privé '!AF183</f>
        <v>144</v>
      </c>
      <c r="AE181" s="71">
        <f>+'Niv1Pub  '!AG181+'Niv1Privé '!AG183</f>
        <v>126</v>
      </c>
      <c r="AF181" s="71">
        <f>+'Niv1Pub  '!AH181+'Niv1Privé '!AH183</f>
        <v>76</v>
      </c>
      <c r="AG181" s="71">
        <f>+'Niv1Pub  '!AI181+'Niv1Privé '!AI183</f>
        <v>34</v>
      </c>
      <c r="AH181" s="71">
        <f>+'Niv1Pub  '!AJ181+'Niv1Privé '!AJ183</f>
        <v>538</v>
      </c>
      <c r="AI181" s="71">
        <f>+'Niv1Pub  '!AK181+'Niv1Privé '!AK183</f>
        <v>180</v>
      </c>
      <c r="AJ181" s="71">
        <f>+'Niv1Pub  '!AL181+'Niv1Privé '!AL183</f>
        <v>46</v>
      </c>
      <c r="AK181" s="71">
        <f>+'Niv1Pub  '!AM181+'Niv1Privé '!AM183</f>
        <v>226</v>
      </c>
      <c r="AL181" s="71">
        <f>+'Niv1Pub  '!AN181</f>
        <v>141</v>
      </c>
      <c r="AM181" s="71">
        <f>+'Niv1Pub  '!AO181</f>
        <v>195</v>
      </c>
      <c r="AN181" s="71">
        <f>+'Niv1Pub  '!AP181</f>
        <v>4</v>
      </c>
      <c r="AO181" s="71">
        <f>+'Niv1Pub  '!AQ181</f>
        <v>340</v>
      </c>
      <c r="AP181" s="71">
        <f>+'Niv1Pub  '!AQ181+'Niv1Privé '!AN183</f>
        <v>399</v>
      </c>
      <c r="AQ181" s="71">
        <f>+'Niv1Pub  '!AR181+'Niv1Privé '!AO183</f>
        <v>4</v>
      </c>
      <c r="AR181" s="71">
        <f>+'Niv1Pub  '!AS181+'Niv1Privé '!AP183</f>
        <v>145</v>
      </c>
      <c r="AS181" s="71">
        <f>+'Niv1Pub  '!AT181+'Niv1Privé '!AQ183</f>
        <v>129</v>
      </c>
      <c r="AT181" s="71">
        <f>+'Niv1Pub  '!AU181+'Niv1Privé '!AR183</f>
        <v>16</v>
      </c>
    </row>
    <row r="182" spans="1:46" ht="13.5" customHeight="1">
      <c r="A182" s="14" t="s">
        <v>336</v>
      </c>
      <c r="B182" s="14" t="s">
        <v>238</v>
      </c>
      <c r="C182" s="122">
        <f>+'Niv1Pub  '!C182+'Niv1Privé '!C184</f>
        <v>5953</v>
      </c>
      <c r="D182" s="122">
        <f>+'Niv1Pub  '!D182+'Niv1Privé '!D184</f>
        <v>2989</v>
      </c>
      <c r="E182" s="122">
        <f>+'Niv1Pub  '!E182+'Niv1Privé '!E184</f>
        <v>5019</v>
      </c>
      <c r="F182" s="122">
        <f>+'Niv1Pub  '!F182+'Niv1Privé '!F184</f>
        <v>2464</v>
      </c>
      <c r="G182" s="122">
        <f>+'Niv1Pub  '!G182+'Niv1Privé '!G184</f>
        <v>3070</v>
      </c>
      <c r="H182" s="122">
        <f>+'Niv1Pub  '!H182+'Niv1Privé '!H184</f>
        <v>1568</v>
      </c>
      <c r="I182" s="122">
        <f>+'Niv1Pub  '!I182+'Niv1Privé '!I184</f>
        <v>1333</v>
      </c>
      <c r="J182" s="122">
        <f>+'Niv1Pub  '!J182+'Niv1Privé '!J184</f>
        <v>676</v>
      </c>
      <c r="K182" s="122">
        <f>+'Niv1Pub  '!K182+'Niv1Privé '!K184</f>
        <v>1076</v>
      </c>
      <c r="L182" s="122">
        <f>+'Niv1Pub  '!L182+'Niv1Privé '!L184</f>
        <v>542</v>
      </c>
      <c r="M182" s="121">
        <f t="shared" si="42"/>
        <v>16451</v>
      </c>
      <c r="N182" s="121">
        <f t="shared" si="42"/>
        <v>8239</v>
      </c>
      <c r="O182" s="14" t="s">
        <v>238</v>
      </c>
      <c r="P182" s="122">
        <f>+'Niv1Pub  '!Q182+'Niv1Privé '!Q184</f>
        <v>536</v>
      </c>
      <c r="Q182" s="122">
        <f>+'Niv1Pub  '!R182+'Niv1Privé '!R184</f>
        <v>270</v>
      </c>
      <c r="R182" s="122">
        <f>+'Niv1Pub  '!S182+'Niv1Privé '!S184</f>
        <v>1567</v>
      </c>
      <c r="S182" s="122">
        <f>+'Niv1Pub  '!T182+'Niv1Privé '!T184</f>
        <v>760</v>
      </c>
      <c r="T182" s="122">
        <f>+'Niv1Pub  '!U182+'Niv1Privé '!U184</f>
        <v>745</v>
      </c>
      <c r="U182" s="122">
        <f>+'Niv1Pub  '!V182+'Niv1Privé '!V184</f>
        <v>385</v>
      </c>
      <c r="V182" s="122">
        <f>+'Niv1Pub  '!W182+'Niv1Privé '!W184</f>
        <v>160</v>
      </c>
      <c r="W182" s="122">
        <f>+'Niv1Pub  '!X182+'Niv1Privé '!X184</f>
        <v>77</v>
      </c>
      <c r="X182" s="122">
        <f>+'Niv1Pub  '!Y182+'Niv1Privé '!Y184</f>
        <v>349</v>
      </c>
      <c r="Y182" s="122">
        <f>+'Niv1Pub  '!Z182+'Niv1Privé '!Z184</f>
        <v>174</v>
      </c>
      <c r="Z182" s="121">
        <f t="shared" si="41"/>
        <v>3357</v>
      </c>
      <c r="AA182" s="413">
        <f t="shared" si="41"/>
        <v>1666</v>
      </c>
      <c r="AB182" s="14" t="s">
        <v>238</v>
      </c>
      <c r="AC182" s="101">
        <f>+'Niv1Pub  '!AE182+'Niv1Privé '!AE184</f>
        <v>123</v>
      </c>
      <c r="AD182" s="71">
        <f>+'Niv1Pub  '!AF182+'Niv1Privé '!AF184</f>
        <v>120</v>
      </c>
      <c r="AE182" s="71">
        <f>+'Niv1Pub  '!AG182+'Niv1Privé '!AG184</f>
        <v>90</v>
      </c>
      <c r="AF182" s="71">
        <f>+'Niv1Pub  '!AH182+'Niv1Privé '!AH184</f>
        <v>58</v>
      </c>
      <c r="AG182" s="71">
        <f>+'Niv1Pub  '!AI182+'Niv1Privé '!AI184</f>
        <v>45</v>
      </c>
      <c r="AH182" s="71">
        <f>+'Niv1Pub  '!AJ182+'Niv1Privé '!AJ184</f>
        <v>436</v>
      </c>
      <c r="AI182" s="71">
        <f>+'Niv1Pub  '!AK182+'Niv1Privé '!AK184</f>
        <v>189</v>
      </c>
      <c r="AJ182" s="71">
        <f>+'Niv1Pub  '!AL182+'Niv1Privé '!AL184</f>
        <v>14</v>
      </c>
      <c r="AK182" s="71">
        <f>+'Niv1Pub  '!AM182+'Niv1Privé '!AM184</f>
        <v>203</v>
      </c>
      <c r="AL182" s="71">
        <f>+'Niv1Pub  '!AN182</f>
        <v>150</v>
      </c>
      <c r="AM182" s="71">
        <f>+'Niv1Pub  '!AO182</f>
        <v>171</v>
      </c>
      <c r="AN182" s="71">
        <f>+'Niv1Pub  '!AP182</f>
        <v>7</v>
      </c>
      <c r="AO182" s="71">
        <f>+'Niv1Pub  '!AQ182</f>
        <v>328</v>
      </c>
      <c r="AP182" s="71">
        <f>+'Niv1Pub  '!AQ182+'Niv1Privé '!AN184</f>
        <v>380</v>
      </c>
      <c r="AQ182" s="71">
        <f>+'Niv1Pub  '!AR182+'Niv1Privé '!AO184</f>
        <v>18</v>
      </c>
      <c r="AR182" s="71">
        <f>+'Niv1Pub  '!AS182+'Niv1Privé '!AP184</f>
        <v>119</v>
      </c>
      <c r="AS182" s="71">
        <f>+'Niv1Pub  '!AT182+'Niv1Privé '!AQ184</f>
        <v>91</v>
      </c>
      <c r="AT182" s="71">
        <f>+'Niv1Pub  '!AU182+'Niv1Privé '!AR184</f>
        <v>28</v>
      </c>
    </row>
    <row r="183" spans="1:46" ht="13.5" customHeight="1">
      <c r="A183" s="14" t="s">
        <v>336</v>
      </c>
      <c r="B183" s="14" t="s">
        <v>239</v>
      </c>
      <c r="C183" s="122">
        <f>+'Niv1Pub  '!C183+'Niv1Privé '!C185</f>
        <v>3334</v>
      </c>
      <c r="D183" s="122">
        <f>+'Niv1Pub  '!D183+'Niv1Privé '!D185</f>
        <v>1794</v>
      </c>
      <c r="E183" s="122">
        <f>+'Niv1Pub  '!E183+'Niv1Privé '!E185</f>
        <v>1893</v>
      </c>
      <c r="F183" s="122">
        <f>+'Niv1Pub  '!F183+'Niv1Privé '!F185</f>
        <v>966</v>
      </c>
      <c r="G183" s="122">
        <f>+'Niv1Pub  '!G183+'Niv1Privé '!G185</f>
        <v>1037</v>
      </c>
      <c r="H183" s="122">
        <f>+'Niv1Pub  '!H183+'Niv1Privé '!H185</f>
        <v>524</v>
      </c>
      <c r="I183" s="122">
        <f>+'Niv1Pub  '!I183+'Niv1Privé '!I185</f>
        <v>622</v>
      </c>
      <c r="J183" s="122">
        <f>+'Niv1Pub  '!J183+'Niv1Privé '!J185</f>
        <v>316</v>
      </c>
      <c r="K183" s="122">
        <f>+'Niv1Pub  '!K183+'Niv1Privé '!K185</f>
        <v>418</v>
      </c>
      <c r="L183" s="122">
        <f>+'Niv1Pub  '!L183+'Niv1Privé '!L185</f>
        <v>229</v>
      </c>
      <c r="M183" s="121">
        <f t="shared" si="42"/>
        <v>7304</v>
      </c>
      <c r="N183" s="121">
        <f t="shared" si="42"/>
        <v>3829</v>
      </c>
      <c r="O183" s="14" t="s">
        <v>239</v>
      </c>
      <c r="P183" s="122">
        <f>+'Niv1Pub  '!Q183+'Niv1Privé '!Q185</f>
        <v>101</v>
      </c>
      <c r="Q183" s="122">
        <f>+'Niv1Pub  '!R183+'Niv1Privé '!R185</f>
        <v>44</v>
      </c>
      <c r="R183" s="122">
        <f>+'Niv1Pub  '!S183+'Niv1Privé '!S185</f>
        <v>361</v>
      </c>
      <c r="S183" s="122">
        <f>+'Niv1Pub  '!T183+'Niv1Privé '!T185</f>
        <v>178</v>
      </c>
      <c r="T183" s="122">
        <f>+'Niv1Pub  '!U183+'Niv1Privé '!U185</f>
        <v>239</v>
      </c>
      <c r="U183" s="122">
        <f>+'Niv1Pub  '!V183+'Niv1Privé '!V185</f>
        <v>113</v>
      </c>
      <c r="V183" s="122">
        <f>+'Niv1Pub  '!W183+'Niv1Privé '!W185</f>
        <v>39</v>
      </c>
      <c r="W183" s="122">
        <f>+'Niv1Pub  '!X183+'Niv1Privé '!X185</f>
        <v>16</v>
      </c>
      <c r="X183" s="122">
        <f>+'Niv1Pub  '!Y183+'Niv1Privé '!Y185</f>
        <v>78</v>
      </c>
      <c r="Y183" s="122">
        <f>+'Niv1Pub  '!Z183+'Niv1Privé '!Z185</f>
        <v>35</v>
      </c>
      <c r="Z183" s="121">
        <f t="shared" si="41"/>
        <v>818</v>
      </c>
      <c r="AA183" s="413">
        <f t="shared" si="41"/>
        <v>386</v>
      </c>
      <c r="AB183" s="14" t="s">
        <v>239</v>
      </c>
      <c r="AC183" s="101">
        <f>+'Niv1Pub  '!AE183+'Niv1Privé '!AE185</f>
        <v>65</v>
      </c>
      <c r="AD183" s="71">
        <f>+'Niv1Pub  '!AF183+'Niv1Privé '!AF185</f>
        <v>62</v>
      </c>
      <c r="AE183" s="71">
        <f>+'Niv1Pub  '!AG183+'Niv1Privé '!AG185</f>
        <v>55</v>
      </c>
      <c r="AF183" s="71">
        <f>+'Niv1Pub  '!AH183+'Niv1Privé '!AH185</f>
        <v>39</v>
      </c>
      <c r="AG183" s="71">
        <f>+'Niv1Pub  '!AI183+'Niv1Privé '!AI185</f>
        <v>27</v>
      </c>
      <c r="AH183" s="71">
        <f>+'Niv1Pub  '!AJ183+'Niv1Privé '!AJ185</f>
        <v>248</v>
      </c>
      <c r="AI183" s="71">
        <f>+'Niv1Pub  '!AK183+'Niv1Privé '!AK185</f>
        <v>118</v>
      </c>
      <c r="AJ183" s="71">
        <f>+'Niv1Pub  '!AL183+'Niv1Privé '!AL185</f>
        <v>18</v>
      </c>
      <c r="AK183" s="71">
        <f>+'Niv1Pub  '!AM183+'Niv1Privé '!AM185</f>
        <v>136</v>
      </c>
      <c r="AL183" s="71">
        <f>+'Niv1Pub  '!AN183</f>
        <v>80</v>
      </c>
      <c r="AM183" s="71">
        <f>+'Niv1Pub  '!AO183</f>
        <v>33</v>
      </c>
      <c r="AN183" s="71">
        <f>+'Niv1Pub  '!AP183</f>
        <v>3</v>
      </c>
      <c r="AO183" s="71">
        <f>+'Niv1Pub  '!AQ183</f>
        <v>116</v>
      </c>
      <c r="AP183" s="71">
        <f>+'Niv1Pub  '!AQ183+'Niv1Privé '!AN185</f>
        <v>151</v>
      </c>
      <c r="AQ183" s="71">
        <f>+'Niv1Pub  '!AR183+'Niv1Privé '!AO185</f>
        <v>8</v>
      </c>
      <c r="AR183" s="71">
        <f>+'Niv1Pub  '!AS183+'Niv1Privé '!AP185</f>
        <v>87</v>
      </c>
      <c r="AS183" s="71">
        <f>+'Niv1Pub  '!AT183+'Niv1Privé '!AQ185</f>
        <v>59</v>
      </c>
      <c r="AT183" s="71">
        <f>+'Niv1Pub  '!AU183+'Niv1Privé '!AR185</f>
        <v>28</v>
      </c>
    </row>
    <row r="184" spans="1:46" ht="13.5" customHeight="1">
      <c r="A184" s="14" t="s">
        <v>336</v>
      </c>
      <c r="B184" s="14" t="s">
        <v>240</v>
      </c>
      <c r="C184" s="122">
        <f>+'Niv1Pub  '!C184+'Niv1Privé '!C186</f>
        <v>6713</v>
      </c>
      <c r="D184" s="122">
        <f>+'Niv1Pub  '!D184+'Niv1Privé '!D186</f>
        <v>3333</v>
      </c>
      <c r="E184" s="122">
        <f>+'Niv1Pub  '!E184+'Niv1Privé '!E186</f>
        <v>4561</v>
      </c>
      <c r="F184" s="122">
        <f>+'Niv1Pub  '!F184+'Niv1Privé '!F186</f>
        <v>2336</v>
      </c>
      <c r="G184" s="122">
        <f>+'Niv1Pub  '!G184+'Niv1Privé '!G186</f>
        <v>2705</v>
      </c>
      <c r="H184" s="122">
        <f>+'Niv1Pub  '!H184+'Niv1Privé '!H186</f>
        <v>1370</v>
      </c>
      <c r="I184" s="122">
        <f>+'Niv1Pub  '!I184+'Niv1Privé '!I186</f>
        <v>1278</v>
      </c>
      <c r="J184" s="122">
        <f>+'Niv1Pub  '!J184+'Niv1Privé '!J186</f>
        <v>651</v>
      </c>
      <c r="K184" s="122">
        <f>+'Niv1Pub  '!K184+'Niv1Privé '!K186</f>
        <v>1006</v>
      </c>
      <c r="L184" s="122">
        <f>+'Niv1Pub  '!L184+'Niv1Privé '!L186</f>
        <v>494</v>
      </c>
      <c r="M184" s="121">
        <f t="shared" si="42"/>
        <v>16263</v>
      </c>
      <c r="N184" s="121">
        <f t="shared" si="42"/>
        <v>8184</v>
      </c>
      <c r="O184" s="14" t="s">
        <v>240</v>
      </c>
      <c r="P184" s="122">
        <f>+'Niv1Pub  '!Q184+'Niv1Privé '!Q186</f>
        <v>629</v>
      </c>
      <c r="Q184" s="122">
        <f>+'Niv1Pub  '!R184+'Niv1Privé '!R186</f>
        <v>292</v>
      </c>
      <c r="R184" s="122">
        <f>+'Niv1Pub  '!S184+'Niv1Privé '!S186</f>
        <v>1428</v>
      </c>
      <c r="S184" s="122">
        <f>+'Niv1Pub  '!T184+'Niv1Privé '!T186</f>
        <v>721</v>
      </c>
      <c r="T184" s="122">
        <f>+'Niv1Pub  '!U184+'Niv1Privé '!U186</f>
        <v>606</v>
      </c>
      <c r="U184" s="122">
        <f>+'Niv1Pub  '!V184+'Niv1Privé '!V186</f>
        <v>309</v>
      </c>
      <c r="V184" s="122">
        <f>+'Niv1Pub  '!W184+'Niv1Privé '!W186</f>
        <v>86</v>
      </c>
      <c r="W184" s="122">
        <f>+'Niv1Pub  '!X184+'Niv1Privé '!X186</f>
        <v>49</v>
      </c>
      <c r="X184" s="122">
        <f>+'Niv1Pub  '!Y184+'Niv1Privé '!Y186</f>
        <v>288</v>
      </c>
      <c r="Y184" s="122">
        <f>+'Niv1Pub  '!Z184+'Niv1Privé '!Z186</f>
        <v>145</v>
      </c>
      <c r="Z184" s="121">
        <f t="shared" si="41"/>
        <v>3037</v>
      </c>
      <c r="AA184" s="413">
        <f t="shared" si="41"/>
        <v>1516</v>
      </c>
      <c r="AB184" s="14" t="s">
        <v>240</v>
      </c>
      <c r="AC184" s="101">
        <f>+'Niv1Pub  '!AE184+'Niv1Privé '!AE186</f>
        <v>118</v>
      </c>
      <c r="AD184" s="71">
        <f>+'Niv1Pub  '!AF184+'Niv1Privé '!AF186</f>
        <v>111</v>
      </c>
      <c r="AE184" s="71">
        <f>+'Niv1Pub  '!AG184+'Niv1Privé '!AG186</f>
        <v>98</v>
      </c>
      <c r="AF184" s="71">
        <f>+'Niv1Pub  '!AH184+'Niv1Privé '!AH186</f>
        <v>68</v>
      </c>
      <c r="AG184" s="71">
        <f>+'Niv1Pub  '!AI184+'Niv1Privé '!AI186</f>
        <v>52</v>
      </c>
      <c r="AH184" s="71">
        <f>+'Niv1Pub  '!AJ184+'Niv1Privé '!AJ186</f>
        <v>447</v>
      </c>
      <c r="AI184" s="71">
        <f>+'Niv1Pub  '!AK184+'Niv1Privé '!AK186</f>
        <v>205</v>
      </c>
      <c r="AJ184" s="71">
        <f>+'Niv1Pub  '!AL184+'Niv1Privé '!AL186</f>
        <v>32</v>
      </c>
      <c r="AK184" s="71">
        <f>+'Niv1Pub  '!AM184+'Niv1Privé '!AM186</f>
        <v>237</v>
      </c>
      <c r="AL184" s="71">
        <f>+'Niv1Pub  '!AN184</f>
        <v>162</v>
      </c>
      <c r="AM184" s="71">
        <f>+'Niv1Pub  '!AO184</f>
        <v>89</v>
      </c>
      <c r="AN184" s="71">
        <f>+'Niv1Pub  '!AP184</f>
        <v>6</v>
      </c>
      <c r="AO184" s="71">
        <f>+'Niv1Pub  '!AQ184</f>
        <v>257</v>
      </c>
      <c r="AP184" s="71">
        <f>+'Niv1Pub  '!AQ184+'Niv1Privé '!AN186</f>
        <v>317</v>
      </c>
      <c r="AQ184" s="71">
        <f>+'Niv1Pub  '!AR184+'Niv1Privé '!AO186</f>
        <v>10</v>
      </c>
      <c r="AR184" s="71">
        <f>+'Niv1Pub  '!AS184+'Niv1Privé '!AP186</f>
        <v>104</v>
      </c>
      <c r="AS184" s="71">
        <f>+'Niv1Pub  '!AT184+'Niv1Privé '!AQ186</f>
        <v>100</v>
      </c>
      <c r="AT184" s="71">
        <f>+'Niv1Pub  '!AU184+'Niv1Privé '!AR186</f>
        <v>4</v>
      </c>
    </row>
    <row r="185" spans="1:46" ht="13.5" customHeight="1">
      <c r="A185" s="14" t="s">
        <v>336</v>
      </c>
      <c r="B185" s="14" t="s">
        <v>254</v>
      </c>
      <c r="C185" s="122">
        <f>+'Niv1Pub  '!C185+'Niv1Privé '!C187</f>
        <v>6329</v>
      </c>
      <c r="D185" s="122">
        <f>+'Niv1Pub  '!D185+'Niv1Privé '!D187</f>
        <v>3135</v>
      </c>
      <c r="E185" s="122">
        <f>+'Niv1Pub  '!E185+'Niv1Privé '!E187</f>
        <v>4350</v>
      </c>
      <c r="F185" s="122">
        <f>+'Niv1Pub  '!F185+'Niv1Privé '!F187</f>
        <v>2226</v>
      </c>
      <c r="G185" s="122">
        <f>+'Niv1Pub  '!G185+'Niv1Privé '!G187</f>
        <v>3518</v>
      </c>
      <c r="H185" s="122">
        <f>+'Niv1Pub  '!H185+'Niv1Privé '!H187</f>
        <v>1817</v>
      </c>
      <c r="I185" s="122">
        <f>+'Niv1Pub  '!I185+'Niv1Privé '!I187</f>
        <v>2287</v>
      </c>
      <c r="J185" s="122">
        <f>+'Niv1Pub  '!J185+'Niv1Privé '!J187</f>
        <v>1218</v>
      </c>
      <c r="K185" s="122">
        <f>+'Niv1Pub  '!K185+'Niv1Privé '!K187</f>
        <v>2104</v>
      </c>
      <c r="L185" s="122">
        <f>+'Niv1Pub  '!L185+'Niv1Privé '!L187</f>
        <v>1169</v>
      </c>
      <c r="M185" s="121">
        <f t="shared" si="42"/>
        <v>18588</v>
      </c>
      <c r="N185" s="121">
        <f t="shared" si="42"/>
        <v>9565</v>
      </c>
      <c r="O185" s="14" t="s">
        <v>254</v>
      </c>
      <c r="P185" s="122">
        <f>+'Niv1Pub  '!Q185+'Niv1Privé '!Q187</f>
        <v>199</v>
      </c>
      <c r="Q185" s="122">
        <f>+'Niv1Pub  '!R185+'Niv1Privé '!R187</f>
        <v>88</v>
      </c>
      <c r="R185" s="122">
        <f>+'Niv1Pub  '!S185+'Niv1Privé '!S187</f>
        <v>1170</v>
      </c>
      <c r="S185" s="122">
        <f>+'Niv1Pub  '!T185+'Niv1Privé '!T187</f>
        <v>575</v>
      </c>
      <c r="T185" s="122">
        <f>+'Niv1Pub  '!U185+'Niv1Privé '!U187</f>
        <v>723</v>
      </c>
      <c r="U185" s="122">
        <f>+'Niv1Pub  '!V185+'Niv1Privé '!V187</f>
        <v>376</v>
      </c>
      <c r="V185" s="122">
        <f>+'Niv1Pub  '!W185+'Niv1Privé '!W187</f>
        <v>97</v>
      </c>
      <c r="W185" s="122">
        <f>+'Niv1Pub  '!X185+'Niv1Privé '!X187</f>
        <v>54</v>
      </c>
      <c r="X185" s="122">
        <f>+'Niv1Pub  '!Y185+'Niv1Privé '!Y187</f>
        <v>414</v>
      </c>
      <c r="Y185" s="122">
        <f>+'Niv1Pub  '!Z185+'Niv1Privé '!Z187</f>
        <v>219</v>
      </c>
      <c r="Z185" s="121">
        <f t="shared" si="41"/>
        <v>2603</v>
      </c>
      <c r="AA185" s="413">
        <f t="shared" si="41"/>
        <v>1312</v>
      </c>
      <c r="AB185" s="14" t="s">
        <v>254</v>
      </c>
      <c r="AC185" s="101">
        <f>+'Niv1Pub  '!AE185+'Niv1Privé '!AE187</f>
        <v>137</v>
      </c>
      <c r="AD185" s="71">
        <f>+'Niv1Pub  '!AF185+'Niv1Privé '!AF187</f>
        <v>120</v>
      </c>
      <c r="AE185" s="71">
        <f>+'Niv1Pub  '!AG185+'Niv1Privé '!AG187</f>
        <v>113</v>
      </c>
      <c r="AF185" s="71">
        <f>+'Niv1Pub  '!AH185+'Niv1Privé '!AH187</f>
        <v>85</v>
      </c>
      <c r="AG185" s="71">
        <f>+'Niv1Pub  '!AI185+'Niv1Privé '!AI187</f>
        <v>72</v>
      </c>
      <c r="AH185" s="71">
        <f>+'Niv1Pub  '!AJ185+'Niv1Privé '!AJ187</f>
        <v>527</v>
      </c>
      <c r="AI185" s="71">
        <f>+'Niv1Pub  '!AK185+'Niv1Privé '!AK187</f>
        <v>388</v>
      </c>
      <c r="AJ185" s="71">
        <f>+'Niv1Pub  '!AL185+'Niv1Privé '!AL187</f>
        <v>17</v>
      </c>
      <c r="AK185" s="71">
        <f>+'Niv1Pub  '!AM185+'Niv1Privé '!AM187</f>
        <v>405</v>
      </c>
      <c r="AL185" s="71">
        <f>+'Niv1Pub  '!AN185</f>
        <v>212</v>
      </c>
      <c r="AM185" s="71">
        <f>+'Niv1Pub  '!AO185</f>
        <v>110</v>
      </c>
      <c r="AN185" s="71">
        <f>+'Niv1Pub  '!AP185</f>
        <v>6</v>
      </c>
      <c r="AO185" s="71">
        <f>+'Niv1Pub  '!AQ185</f>
        <v>328</v>
      </c>
      <c r="AP185" s="71">
        <f>+'Niv1Pub  '!AQ185+'Niv1Privé '!AN187</f>
        <v>470</v>
      </c>
      <c r="AQ185" s="71">
        <f>+'Niv1Pub  '!AR185+'Niv1Privé '!AO187</f>
        <v>51</v>
      </c>
      <c r="AR185" s="71">
        <f>+'Niv1Pub  '!AS185+'Niv1Privé '!AP187</f>
        <v>106</v>
      </c>
      <c r="AS185" s="71">
        <f>+'Niv1Pub  '!AT185+'Niv1Privé '!AQ187</f>
        <v>105</v>
      </c>
      <c r="AT185" s="71">
        <f>+'Niv1Pub  '!AU185+'Niv1Privé '!AR187</f>
        <v>1</v>
      </c>
    </row>
    <row r="186" spans="1:46" ht="9" customHeight="1">
      <c r="B186" s="9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9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415"/>
      <c r="AB186" s="93"/>
      <c r="AC186" s="102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7"/>
      <c r="AS186" s="97"/>
      <c r="AT186" s="97"/>
    </row>
    <row r="187" spans="1:46"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98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</row>
    <row r="189" spans="1:46" hidden="1">
      <c r="C189" s="113" t="s">
        <v>128</v>
      </c>
      <c r="D189" s="113" t="s">
        <v>119</v>
      </c>
      <c r="E189" s="113" t="s">
        <v>120</v>
      </c>
      <c r="F189" s="113" t="s">
        <v>121</v>
      </c>
      <c r="G189" s="113" t="s">
        <v>122</v>
      </c>
      <c r="H189" s="113" t="s">
        <v>123</v>
      </c>
      <c r="I189" s="113" t="s">
        <v>124</v>
      </c>
      <c r="J189" s="113" t="s">
        <v>125</v>
      </c>
      <c r="K189" s="113" t="s">
        <v>126</v>
      </c>
      <c r="L189" s="113" t="s">
        <v>127</v>
      </c>
    </row>
    <row r="190" spans="1:46" hidden="1">
      <c r="C190" s="113">
        <v>41</v>
      </c>
      <c r="D190" s="113">
        <v>43</v>
      </c>
      <c r="E190" s="113">
        <v>56</v>
      </c>
      <c r="F190" s="113">
        <v>48</v>
      </c>
      <c r="G190" s="113">
        <v>32</v>
      </c>
      <c r="H190" s="113">
        <v>35</v>
      </c>
      <c r="I190" s="113">
        <v>45</v>
      </c>
      <c r="J190" s="113">
        <v>42</v>
      </c>
      <c r="K190" s="113">
        <v>21</v>
      </c>
      <c r="L190" s="113">
        <v>31</v>
      </c>
    </row>
    <row r="191" spans="1:46" hidden="1">
      <c r="C191" s="113">
        <f>+C190+D190</f>
        <v>84</v>
      </c>
      <c r="D191" s="113">
        <v>43</v>
      </c>
      <c r="E191" s="113">
        <f>+E190+F190</f>
        <v>104</v>
      </c>
      <c r="F191" s="113">
        <v>48</v>
      </c>
      <c r="G191" s="113">
        <f>+G190+H190</f>
        <v>67</v>
      </c>
      <c r="H191" s="113">
        <v>35</v>
      </c>
      <c r="I191" s="113">
        <f>+I190+J190</f>
        <v>87</v>
      </c>
      <c r="J191" s="113">
        <v>42</v>
      </c>
      <c r="K191" s="113">
        <f>+K190+L190</f>
        <v>52</v>
      </c>
      <c r="L191" s="113">
        <v>31</v>
      </c>
    </row>
    <row r="192" spans="1:46" hidden="1"/>
    <row r="193" spans="2:48" hidden="1">
      <c r="C193" s="113">
        <f t="shared" ref="C193:L193" si="43">+C176-C191</f>
        <v>8836</v>
      </c>
      <c r="D193" s="113">
        <f t="shared" si="43"/>
        <v>4694</v>
      </c>
      <c r="E193" s="113">
        <f t="shared" si="43"/>
        <v>6175</v>
      </c>
      <c r="F193" s="113">
        <f t="shared" si="43"/>
        <v>3326</v>
      </c>
      <c r="G193" s="113">
        <f t="shared" si="43"/>
        <v>3485</v>
      </c>
      <c r="H193" s="113">
        <f t="shared" si="43"/>
        <v>1829</v>
      </c>
      <c r="I193" s="113">
        <f t="shared" si="43"/>
        <v>1741</v>
      </c>
      <c r="J193" s="113">
        <f t="shared" si="43"/>
        <v>893</v>
      </c>
      <c r="K193" s="113">
        <f t="shared" si="43"/>
        <v>1111</v>
      </c>
      <c r="L193" s="113">
        <f t="shared" si="43"/>
        <v>569</v>
      </c>
    </row>
    <row r="194" spans="2:48" hidden="1"/>
    <row r="195" spans="2:48" hidden="1"/>
    <row r="196" spans="2:48" hidden="1">
      <c r="C196" s="113" t="s">
        <v>129</v>
      </c>
      <c r="D196" s="113" t="s">
        <v>130</v>
      </c>
      <c r="E196" s="113" t="s">
        <v>131</v>
      </c>
      <c r="F196" s="113" t="s">
        <v>132</v>
      </c>
      <c r="G196" s="113" t="s">
        <v>133</v>
      </c>
      <c r="H196" s="113" t="s">
        <v>134</v>
      </c>
      <c r="I196" s="113" t="s">
        <v>135</v>
      </c>
      <c r="J196" s="113" t="s">
        <v>136</v>
      </c>
      <c r="K196" s="113" t="s">
        <v>137</v>
      </c>
      <c r="L196" s="113" t="s">
        <v>138</v>
      </c>
      <c r="M196" s="113" t="s">
        <v>139</v>
      </c>
      <c r="N196" s="113" t="s">
        <v>140</v>
      </c>
      <c r="P196" s="113" t="s">
        <v>141</v>
      </c>
      <c r="Q196" s="113" t="s">
        <v>142</v>
      </c>
      <c r="R196" s="113" t="s">
        <v>143</v>
      </c>
      <c r="S196" s="113" t="s">
        <v>144</v>
      </c>
      <c r="T196" s="113" t="s">
        <v>145</v>
      </c>
      <c r="U196" s="113" t="s">
        <v>146</v>
      </c>
      <c r="V196" s="113" t="s">
        <v>147</v>
      </c>
      <c r="W196" s="113" t="s">
        <v>148</v>
      </c>
      <c r="X196" s="113" t="s">
        <v>149</v>
      </c>
      <c r="Y196" s="113" t="s">
        <v>150</v>
      </c>
      <c r="Z196" s="113" t="s">
        <v>151</v>
      </c>
      <c r="AA196" s="113" t="s">
        <v>152</v>
      </c>
      <c r="AC196" s="88" t="s">
        <v>153</v>
      </c>
      <c r="AD196" s="88" t="s">
        <v>154</v>
      </c>
      <c r="AE196" s="88" t="s">
        <v>155</v>
      </c>
      <c r="AF196" s="88" t="s">
        <v>156</v>
      </c>
      <c r="AG196" s="88" t="s">
        <v>157</v>
      </c>
      <c r="AH196" s="88" t="s">
        <v>158</v>
      </c>
      <c r="AI196" s="88" t="s">
        <v>159</v>
      </c>
      <c r="AJ196" s="88" t="s">
        <v>160</v>
      </c>
      <c r="AK196" s="88" t="s">
        <v>161</v>
      </c>
      <c r="AL196" s="88" t="s">
        <v>162</v>
      </c>
      <c r="AM196" s="88" t="s">
        <v>163</v>
      </c>
      <c r="AN196" s="88" t="s">
        <v>164</v>
      </c>
      <c r="AO196" s="88" t="s">
        <v>165</v>
      </c>
      <c r="AP196" s="88" t="s">
        <v>166</v>
      </c>
      <c r="AQ196" s="88" t="s">
        <v>167</v>
      </c>
      <c r="AR196" s="88" t="s">
        <v>168</v>
      </c>
      <c r="AS196" s="88" t="s">
        <v>169</v>
      </c>
      <c r="AT196" s="88" t="s">
        <v>170</v>
      </c>
      <c r="AU196" s="88" t="s">
        <v>171</v>
      </c>
    </row>
    <row r="197" spans="2:48" hidden="1">
      <c r="C197" s="113" t="s">
        <v>56</v>
      </c>
      <c r="D197" s="113">
        <v>6026</v>
      </c>
      <c r="E197" s="113">
        <v>6716</v>
      </c>
      <c r="F197" s="113">
        <v>2099</v>
      </c>
      <c r="G197" s="113">
        <v>2609</v>
      </c>
      <c r="H197" s="113">
        <v>1165</v>
      </c>
      <c r="I197" s="113">
        <v>1398</v>
      </c>
      <c r="J197" s="113">
        <v>699</v>
      </c>
      <c r="K197" s="113">
        <v>700</v>
      </c>
      <c r="L197" s="113">
        <v>455</v>
      </c>
      <c r="M197" s="113">
        <v>402</v>
      </c>
      <c r="N197" s="113">
        <v>10457</v>
      </c>
      <c r="P197" s="113">
        <v>2099</v>
      </c>
      <c r="Q197" s="113">
        <v>2384</v>
      </c>
      <c r="R197" s="113">
        <v>351</v>
      </c>
      <c r="S197" s="113">
        <v>395</v>
      </c>
      <c r="T197" s="113">
        <v>180</v>
      </c>
      <c r="U197" s="113">
        <v>261</v>
      </c>
      <c r="V197" s="113">
        <v>121</v>
      </c>
      <c r="W197" s="113">
        <v>103</v>
      </c>
      <c r="X197" s="113">
        <v>49</v>
      </c>
      <c r="Y197" s="113">
        <v>57</v>
      </c>
      <c r="Z197" s="113">
        <v>2741</v>
      </c>
      <c r="AA197" s="113">
        <v>3135</v>
      </c>
      <c r="AC197" s="88">
        <v>98</v>
      </c>
      <c r="AD197" s="88">
        <v>15</v>
      </c>
      <c r="AE197" s="88">
        <v>240</v>
      </c>
      <c r="AF197" s="88">
        <v>114</v>
      </c>
      <c r="AG197" s="88">
        <v>53</v>
      </c>
      <c r="AH197" s="88">
        <v>2</v>
      </c>
      <c r="AI197" s="88">
        <v>167</v>
      </c>
      <c r="AJ197" s="88">
        <v>28</v>
      </c>
      <c r="AK197" s="88">
        <v>15</v>
      </c>
      <c r="AL197" s="88">
        <v>2</v>
      </c>
      <c r="AM197" s="88">
        <v>43</v>
      </c>
      <c r="AN197" s="88">
        <v>0</v>
      </c>
      <c r="AO197" s="88">
        <v>0</v>
      </c>
      <c r="AP197" s="88">
        <v>0</v>
      </c>
      <c r="AQ197" s="88">
        <v>0</v>
      </c>
      <c r="AR197" s="88">
        <v>261</v>
      </c>
      <c r="AS197" s="88">
        <v>151</v>
      </c>
      <c r="AT197" s="88">
        <v>14</v>
      </c>
      <c r="AU197" s="88">
        <v>419</v>
      </c>
    </row>
    <row r="198" spans="2:48" hidden="1">
      <c r="C198" s="113" t="s">
        <v>56</v>
      </c>
      <c r="D198" s="113">
        <v>351</v>
      </c>
      <c r="E198" s="113">
        <v>351</v>
      </c>
      <c r="F198" s="113">
        <v>309</v>
      </c>
      <c r="G198" s="113">
        <v>251</v>
      </c>
      <c r="H198" s="113">
        <v>171</v>
      </c>
      <c r="I198" s="113">
        <v>178</v>
      </c>
      <c r="J198" s="113">
        <v>114</v>
      </c>
      <c r="K198" s="113">
        <v>113</v>
      </c>
      <c r="L198" s="113">
        <v>73</v>
      </c>
      <c r="M198" s="113">
        <v>82</v>
      </c>
      <c r="N198" s="113">
        <v>1364</v>
      </c>
      <c r="P198" s="113">
        <v>57</v>
      </c>
      <c r="Q198" s="113">
        <v>48</v>
      </c>
      <c r="R198" s="113">
        <v>30</v>
      </c>
      <c r="S198" s="113">
        <v>26</v>
      </c>
      <c r="T198" s="113">
        <v>18</v>
      </c>
      <c r="U198" s="113">
        <v>19</v>
      </c>
      <c r="V198" s="113">
        <v>8</v>
      </c>
      <c r="W198" s="113">
        <v>13</v>
      </c>
      <c r="X198" s="113">
        <v>2</v>
      </c>
      <c r="Y198" s="113">
        <v>4</v>
      </c>
      <c r="Z198" s="113">
        <v>101</v>
      </c>
      <c r="AA198" s="113">
        <v>120</v>
      </c>
      <c r="AC198" s="88">
        <v>0</v>
      </c>
      <c r="AD198" s="88">
        <v>0</v>
      </c>
      <c r="AE198" s="88">
        <v>0</v>
      </c>
      <c r="AF198" s="88">
        <v>0</v>
      </c>
      <c r="AG198" s="88">
        <v>0</v>
      </c>
      <c r="AH198" s="88">
        <v>0</v>
      </c>
      <c r="AI198" s="88">
        <v>0</v>
      </c>
      <c r="AJ198" s="88">
        <v>0</v>
      </c>
      <c r="AK198" s="88">
        <v>0</v>
      </c>
      <c r="AL198" s="88">
        <v>0</v>
      </c>
      <c r="AM198" s="88">
        <v>0</v>
      </c>
      <c r="AN198" s="88">
        <v>0</v>
      </c>
      <c r="AO198" s="88">
        <v>0</v>
      </c>
      <c r="AP198" s="88">
        <v>0</v>
      </c>
      <c r="AQ198" s="88">
        <v>0</v>
      </c>
      <c r="AR198" s="88">
        <v>45</v>
      </c>
      <c r="AS198" s="88">
        <v>14</v>
      </c>
      <c r="AT198" s="88">
        <v>2</v>
      </c>
      <c r="AU198" s="88">
        <v>61</v>
      </c>
    </row>
    <row r="199" spans="2:48" hidden="1">
      <c r="C199" s="113" t="s">
        <v>56</v>
      </c>
      <c r="D199" s="113">
        <v>49</v>
      </c>
      <c r="E199" s="113">
        <v>70</v>
      </c>
      <c r="F199" s="113">
        <v>19</v>
      </c>
      <c r="G199" s="113">
        <v>50</v>
      </c>
      <c r="H199" s="113">
        <v>0</v>
      </c>
      <c r="I199" s="113">
        <v>0</v>
      </c>
      <c r="J199" s="113">
        <v>0</v>
      </c>
      <c r="K199" s="113">
        <v>0</v>
      </c>
      <c r="L199" s="113">
        <v>0</v>
      </c>
      <c r="M199" s="113">
        <v>0</v>
      </c>
      <c r="N199" s="113">
        <v>68</v>
      </c>
      <c r="P199" s="113">
        <v>4</v>
      </c>
      <c r="Q199" s="113">
        <v>8</v>
      </c>
      <c r="R199" s="113">
        <v>3</v>
      </c>
      <c r="S199" s="113">
        <v>10</v>
      </c>
      <c r="T199" s="113">
        <v>0</v>
      </c>
      <c r="U199" s="113">
        <v>0</v>
      </c>
      <c r="V199" s="113">
        <v>0</v>
      </c>
      <c r="W199" s="113">
        <v>0</v>
      </c>
      <c r="X199" s="113">
        <v>0</v>
      </c>
      <c r="Y199" s="113">
        <v>0</v>
      </c>
      <c r="Z199" s="113">
        <v>7</v>
      </c>
      <c r="AA199" s="113">
        <v>18</v>
      </c>
      <c r="AC199" s="88">
        <v>0</v>
      </c>
      <c r="AD199" s="88">
        <v>0</v>
      </c>
      <c r="AE199" s="88">
        <v>0</v>
      </c>
      <c r="AF199" s="88">
        <v>1</v>
      </c>
      <c r="AG199" s="88">
        <v>0</v>
      </c>
      <c r="AH199" s="88">
        <v>0</v>
      </c>
      <c r="AI199" s="88">
        <v>1</v>
      </c>
      <c r="AJ199" s="88">
        <v>0</v>
      </c>
      <c r="AK199" s="88">
        <v>1</v>
      </c>
      <c r="AL199" s="88">
        <v>0</v>
      </c>
      <c r="AM199" s="88">
        <v>1</v>
      </c>
      <c r="AN199" s="88">
        <v>0</v>
      </c>
      <c r="AO199" s="88">
        <v>0</v>
      </c>
      <c r="AP199" s="88">
        <v>0</v>
      </c>
      <c r="AQ199" s="88">
        <v>0</v>
      </c>
      <c r="AR199" s="88">
        <v>1</v>
      </c>
      <c r="AS199" s="88">
        <v>1</v>
      </c>
      <c r="AT199" s="88">
        <v>0</v>
      </c>
      <c r="AU199" s="88">
        <v>2</v>
      </c>
    </row>
    <row r="200" spans="2:48" hidden="1"/>
    <row r="201" spans="2:48" hidden="1">
      <c r="D201" s="113">
        <v>351</v>
      </c>
      <c r="E201" s="113">
        <v>351</v>
      </c>
      <c r="F201" s="113">
        <v>309</v>
      </c>
      <c r="G201" s="113">
        <v>251</v>
      </c>
      <c r="H201" s="113">
        <v>171</v>
      </c>
      <c r="I201" s="113">
        <v>178</v>
      </c>
      <c r="J201" s="113">
        <v>114</v>
      </c>
      <c r="K201" s="113">
        <v>113</v>
      </c>
      <c r="L201" s="113">
        <v>73</v>
      </c>
      <c r="M201" s="113">
        <v>82</v>
      </c>
      <c r="N201" s="113">
        <f t="shared" ref="N201:AU201" si="44">+N197+N199</f>
        <v>10525</v>
      </c>
      <c r="P201" s="113">
        <f t="shared" si="44"/>
        <v>2103</v>
      </c>
      <c r="Q201" s="113">
        <f t="shared" si="44"/>
        <v>2392</v>
      </c>
      <c r="R201" s="113">
        <f t="shared" si="44"/>
        <v>354</v>
      </c>
      <c r="S201" s="113">
        <f t="shared" si="44"/>
        <v>405</v>
      </c>
      <c r="T201" s="113">
        <f t="shared" si="44"/>
        <v>180</v>
      </c>
      <c r="U201" s="113">
        <f t="shared" si="44"/>
        <v>261</v>
      </c>
      <c r="V201" s="113">
        <f t="shared" si="44"/>
        <v>121</v>
      </c>
      <c r="W201" s="113">
        <f t="shared" si="44"/>
        <v>103</v>
      </c>
      <c r="X201" s="113">
        <f t="shared" si="44"/>
        <v>49</v>
      </c>
      <c r="Y201" s="113">
        <f t="shared" si="44"/>
        <v>57</v>
      </c>
      <c r="Z201" s="113">
        <f t="shared" si="44"/>
        <v>2748</v>
      </c>
      <c r="AA201" s="113">
        <f t="shared" si="44"/>
        <v>3153</v>
      </c>
      <c r="AC201" s="113">
        <f t="shared" si="44"/>
        <v>98</v>
      </c>
      <c r="AD201" s="113">
        <f t="shared" si="44"/>
        <v>15</v>
      </c>
      <c r="AE201" s="113">
        <f t="shared" si="44"/>
        <v>240</v>
      </c>
      <c r="AF201" s="113">
        <f t="shared" si="44"/>
        <v>115</v>
      </c>
      <c r="AG201" s="113">
        <f t="shared" si="44"/>
        <v>53</v>
      </c>
      <c r="AH201" s="113">
        <f t="shared" si="44"/>
        <v>2</v>
      </c>
      <c r="AI201" s="113">
        <f t="shared" si="44"/>
        <v>168</v>
      </c>
      <c r="AJ201" s="113">
        <f t="shared" si="44"/>
        <v>28</v>
      </c>
      <c r="AK201" s="113">
        <f t="shared" si="44"/>
        <v>16</v>
      </c>
      <c r="AL201" s="113">
        <f t="shared" si="44"/>
        <v>2</v>
      </c>
      <c r="AM201" s="113">
        <f t="shared" si="44"/>
        <v>44</v>
      </c>
      <c r="AN201" s="113">
        <f t="shared" si="44"/>
        <v>0</v>
      </c>
      <c r="AO201" s="113">
        <f t="shared" si="44"/>
        <v>0</v>
      </c>
      <c r="AP201" s="113">
        <f t="shared" si="44"/>
        <v>0</v>
      </c>
      <c r="AQ201" s="113">
        <f t="shared" si="44"/>
        <v>0</v>
      </c>
      <c r="AR201" s="113">
        <f t="shared" si="44"/>
        <v>262</v>
      </c>
      <c r="AS201" s="113">
        <f t="shared" si="44"/>
        <v>152</v>
      </c>
      <c r="AT201" s="113">
        <f t="shared" si="44"/>
        <v>14</v>
      </c>
      <c r="AU201" s="113">
        <f t="shared" si="44"/>
        <v>421</v>
      </c>
    </row>
    <row r="202" spans="2:48" hidden="1">
      <c r="D202" s="113">
        <f>+D201+E201</f>
        <v>702</v>
      </c>
      <c r="E202" s="113">
        <v>351</v>
      </c>
      <c r="F202" s="113">
        <f>+F201+G201</f>
        <v>560</v>
      </c>
      <c r="G202" s="113">
        <v>251</v>
      </c>
      <c r="H202" s="113">
        <f>+H201+I201</f>
        <v>349</v>
      </c>
      <c r="I202" s="113">
        <v>178</v>
      </c>
      <c r="J202" s="113">
        <f>+J201+K201</f>
        <v>227</v>
      </c>
      <c r="K202" s="113">
        <v>113</v>
      </c>
      <c r="L202" s="113">
        <f>+L201+M201</f>
        <v>155</v>
      </c>
      <c r="M202" s="113">
        <v>82</v>
      </c>
      <c r="N202" s="113">
        <v>10525</v>
      </c>
      <c r="P202" s="113">
        <v>2103</v>
      </c>
      <c r="Q202" s="113">
        <v>2392</v>
      </c>
      <c r="R202" s="113">
        <v>354</v>
      </c>
      <c r="S202" s="113">
        <v>405</v>
      </c>
      <c r="T202" s="113">
        <v>180</v>
      </c>
      <c r="U202" s="113">
        <v>261</v>
      </c>
      <c r="V202" s="113">
        <v>121</v>
      </c>
      <c r="W202" s="113">
        <v>103</v>
      </c>
      <c r="X202" s="113">
        <v>49</v>
      </c>
      <c r="Y202" s="113">
        <v>57</v>
      </c>
      <c r="Z202" s="113">
        <v>2748</v>
      </c>
      <c r="AA202" s="113">
        <v>3153</v>
      </c>
      <c r="AC202" s="88">
        <v>98</v>
      </c>
      <c r="AD202" s="88">
        <v>15</v>
      </c>
      <c r="AE202" s="88">
        <v>240</v>
      </c>
      <c r="AF202" s="88">
        <v>115</v>
      </c>
      <c r="AG202" s="88">
        <v>53</v>
      </c>
      <c r="AH202" s="88">
        <v>2</v>
      </c>
      <c r="AI202" s="88">
        <v>168</v>
      </c>
      <c r="AJ202" s="88">
        <v>28</v>
      </c>
      <c r="AK202" s="88">
        <v>16</v>
      </c>
      <c r="AL202" s="88">
        <v>2</v>
      </c>
      <c r="AM202" s="88">
        <v>44</v>
      </c>
      <c r="AN202" s="88">
        <v>0</v>
      </c>
      <c r="AO202" s="88">
        <v>0</v>
      </c>
      <c r="AP202" s="88">
        <v>0</v>
      </c>
      <c r="AQ202" s="88">
        <v>0</v>
      </c>
      <c r="AR202" s="88">
        <v>262</v>
      </c>
      <c r="AS202" s="88">
        <v>152</v>
      </c>
      <c r="AT202" s="88">
        <v>14</v>
      </c>
      <c r="AU202" s="88">
        <v>421</v>
      </c>
    </row>
    <row r="203" spans="2:48" hidden="1"/>
    <row r="204" spans="2:48" hidden="1"/>
    <row r="205" spans="2:48" hidden="1"/>
    <row r="206" spans="2:48" hidden="1"/>
    <row r="207" spans="2:48" s="11" customFormat="1">
      <c r="B207" s="100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100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48"/>
      <c r="AA207" s="48"/>
      <c r="AB207" s="100"/>
      <c r="AC207" s="86"/>
      <c r="AD207" s="86"/>
      <c r="AE207" s="86"/>
      <c r="AF207" s="86"/>
      <c r="AG207" s="86"/>
      <c r="AH207" s="86"/>
      <c r="AI207" s="108"/>
      <c r="AJ207" s="86"/>
      <c r="AK207" s="108"/>
      <c r="AL207" s="86"/>
      <c r="AM207" s="86"/>
      <c r="AN207" s="86"/>
      <c r="AO207" s="108"/>
      <c r="AP207" s="108"/>
      <c r="AQ207" s="1"/>
      <c r="AR207" s="1"/>
      <c r="AV207" s="88"/>
    </row>
    <row r="208" spans="2:48" s="11" customFormat="1" ht="15" customHeight="1">
      <c r="B208" s="10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00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00"/>
      <c r="AC208" s="86"/>
      <c r="AD208" s="86"/>
      <c r="AE208" s="86"/>
      <c r="AF208" s="86"/>
      <c r="AG208" s="86"/>
      <c r="AH208" s="86"/>
      <c r="AI208" s="108"/>
      <c r="AJ208" s="86"/>
      <c r="AK208" s="108"/>
      <c r="AL208" s="86"/>
      <c r="AM208" s="86"/>
      <c r="AN208" s="86"/>
      <c r="AO208" s="108"/>
      <c r="AP208" s="108"/>
      <c r="AQ208" s="1"/>
      <c r="AR208" s="1"/>
      <c r="AV208" s="88"/>
    </row>
    <row r="209" spans="2:48" s="11" customFormat="1" ht="15" customHeight="1">
      <c r="B209" s="10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00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00"/>
      <c r="AC209" s="86"/>
      <c r="AD209" s="86"/>
      <c r="AE209" s="86"/>
      <c r="AF209" s="86"/>
      <c r="AG209" s="86"/>
      <c r="AH209" s="86"/>
      <c r="AI209" s="108"/>
      <c r="AJ209" s="86"/>
      <c r="AK209" s="108"/>
      <c r="AL209" s="86"/>
      <c r="AM209" s="86"/>
      <c r="AN209" s="86"/>
      <c r="AO209" s="108"/>
      <c r="AP209" s="108"/>
      <c r="AR209" s="1"/>
      <c r="AV209" s="88"/>
    </row>
    <row r="210" spans="2:48" s="11" customFormat="1" ht="19.5" customHeight="1">
      <c r="B210" s="2" t="s">
        <v>91</v>
      </c>
      <c r="C210" s="1"/>
      <c r="D210" s="1"/>
      <c r="E210" s="1"/>
      <c r="F210" s="1"/>
      <c r="G210" s="1"/>
      <c r="H210" s="1"/>
      <c r="I210" s="1"/>
      <c r="J210" s="1"/>
      <c r="K210" s="1" t="s">
        <v>69</v>
      </c>
      <c r="L210" s="1"/>
      <c r="M210" s="1"/>
      <c r="N210" s="1"/>
      <c r="O210" s="2" t="s">
        <v>91</v>
      </c>
      <c r="P210" s="2"/>
      <c r="Q210" s="2"/>
      <c r="R210" s="2"/>
      <c r="S210" s="2"/>
      <c r="T210" s="2"/>
      <c r="U210" s="2"/>
      <c r="V210" s="2"/>
      <c r="W210" s="2"/>
      <c r="X210" s="1" t="s">
        <v>69</v>
      </c>
      <c r="Y210" s="1"/>
      <c r="Z210" s="1"/>
      <c r="AA210" s="1"/>
      <c r="AB210" s="100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44"/>
      <c r="AR210" s="578" t="s">
        <v>69</v>
      </c>
      <c r="AS210" s="578"/>
      <c r="AV210" s="88"/>
    </row>
    <row r="211" spans="2:48" s="11" customFormat="1" ht="19.5" customHeight="1"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1"/>
      <c r="Y211" s="1"/>
      <c r="Z211" s="1"/>
      <c r="AA211" s="1"/>
      <c r="AB211" s="100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V211" s="88"/>
    </row>
    <row r="212" spans="2:48" s="11" customFormat="1" ht="19.5" customHeight="1">
      <c r="B212" s="218"/>
      <c r="C212" s="213" t="s">
        <v>74</v>
      </c>
      <c r="D212" s="214"/>
      <c r="E212" s="213" t="s">
        <v>75</v>
      </c>
      <c r="F212" s="214"/>
      <c r="G212" s="213" t="s">
        <v>76</v>
      </c>
      <c r="H212" s="214"/>
      <c r="I212" s="213" t="s">
        <v>77</v>
      </c>
      <c r="J212" s="214"/>
      <c r="K212" s="213" t="s">
        <v>78</v>
      </c>
      <c r="L212" s="214"/>
      <c r="M212" s="213" t="s">
        <v>57</v>
      </c>
      <c r="N212" s="214"/>
      <c r="O212" s="218"/>
      <c r="P212" s="213" t="s">
        <v>74</v>
      </c>
      <c r="Q212" s="214"/>
      <c r="R212" s="213" t="s">
        <v>75</v>
      </c>
      <c r="S212" s="214"/>
      <c r="T212" s="213" t="s">
        <v>76</v>
      </c>
      <c r="U212" s="214"/>
      <c r="V212" s="213" t="s">
        <v>77</v>
      </c>
      <c r="W212" s="214"/>
      <c r="X212" s="213" t="s">
        <v>78</v>
      </c>
      <c r="Y212" s="214"/>
      <c r="Z212" s="213" t="s">
        <v>57</v>
      </c>
      <c r="AA212" s="214"/>
      <c r="AB212" s="100"/>
      <c r="AC212" s="252"/>
      <c r="AD212" s="253"/>
      <c r="AE212" s="253"/>
      <c r="AF212" s="253"/>
      <c r="AG212" s="253"/>
      <c r="AH212" s="252" t="s">
        <v>64</v>
      </c>
      <c r="AI212" s="209" t="s">
        <v>47</v>
      </c>
      <c r="AJ212" s="239"/>
      <c r="AK212" s="92"/>
      <c r="AL212" s="209" t="s">
        <v>259</v>
      </c>
      <c r="AM212" s="241"/>
      <c r="AN212" s="92"/>
      <c r="AO212" s="166"/>
      <c r="AP212" s="91"/>
      <c r="AQ212" s="242" t="s">
        <v>175</v>
      </c>
      <c r="AR212" s="209" t="s">
        <v>176</v>
      </c>
      <c r="AS212" s="239"/>
      <c r="AT212" s="243"/>
      <c r="AV212" s="88"/>
    </row>
    <row r="213" spans="2:48" s="11" customFormat="1" ht="25.5" customHeight="1">
      <c r="B213" s="217" t="s">
        <v>113</v>
      </c>
      <c r="C213" s="212" t="s">
        <v>257</v>
      </c>
      <c r="D213" s="212" t="s">
        <v>79</v>
      </c>
      <c r="E213" s="212" t="s">
        <v>257</v>
      </c>
      <c r="F213" s="212" t="s">
        <v>79</v>
      </c>
      <c r="G213" s="212" t="s">
        <v>257</v>
      </c>
      <c r="H213" s="212" t="s">
        <v>79</v>
      </c>
      <c r="I213" s="212" t="s">
        <v>257</v>
      </c>
      <c r="J213" s="212" t="s">
        <v>79</v>
      </c>
      <c r="K213" s="212" t="s">
        <v>257</v>
      </c>
      <c r="L213" s="212" t="s">
        <v>79</v>
      </c>
      <c r="M213" s="212" t="s">
        <v>257</v>
      </c>
      <c r="N213" s="212" t="s">
        <v>79</v>
      </c>
      <c r="O213" s="217" t="s">
        <v>113</v>
      </c>
      <c r="P213" s="212" t="s">
        <v>257</v>
      </c>
      <c r="Q213" s="212" t="s">
        <v>79</v>
      </c>
      <c r="R213" s="212" t="s">
        <v>257</v>
      </c>
      <c r="S213" s="212" t="s">
        <v>79</v>
      </c>
      <c r="T213" s="212" t="s">
        <v>257</v>
      </c>
      <c r="U213" s="212" t="s">
        <v>79</v>
      </c>
      <c r="V213" s="212" t="s">
        <v>257</v>
      </c>
      <c r="W213" s="212" t="s">
        <v>79</v>
      </c>
      <c r="X213" s="212" t="s">
        <v>257</v>
      </c>
      <c r="Y213" s="212" t="s">
        <v>79</v>
      </c>
      <c r="Z213" s="212" t="s">
        <v>257</v>
      </c>
      <c r="AA213" s="212" t="s">
        <v>79</v>
      </c>
      <c r="AB213" s="100"/>
      <c r="AC213" s="420" t="s">
        <v>177</v>
      </c>
      <c r="AD213" s="167" t="s">
        <v>178</v>
      </c>
      <c r="AE213" s="167" t="s">
        <v>179</v>
      </c>
      <c r="AF213" s="167" t="s">
        <v>180</v>
      </c>
      <c r="AG213" s="167" t="s">
        <v>181</v>
      </c>
      <c r="AH213" s="216" t="s">
        <v>73</v>
      </c>
      <c r="AI213" s="216" t="s">
        <v>182</v>
      </c>
      <c r="AJ213" s="244" t="s">
        <v>183</v>
      </c>
      <c r="AK213" s="244" t="s">
        <v>184</v>
      </c>
      <c r="AL213" s="245" t="s">
        <v>258</v>
      </c>
      <c r="AM213" s="172" t="s">
        <v>185</v>
      </c>
      <c r="AN213" s="172" t="s">
        <v>90</v>
      </c>
      <c r="AO213" s="172" t="s">
        <v>46</v>
      </c>
      <c r="AP213" s="246" t="s">
        <v>187</v>
      </c>
      <c r="AQ213" s="247" t="s">
        <v>58</v>
      </c>
      <c r="AR213" s="248" t="s">
        <v>65</v>
      </c>
      <c r="AS213" s="210" t="s">
        <v>63</v>
      </c>
      <c r="AT213" s="248" t="s">
        <v>66</v>
      </c>
      <c r="AV213" s="88"/>
    </row>
    <row r="214" spans="2:48" s="11" customFormat="1" ht="13.5" customHeight="1">
      <c r="B214" s="218"/>
      <c r="C214" s="220"/>
      <c r="D214" s="220"/>
      <c r="E214" s="220"/>
      <c r="F214" s="220"/>
      <c r="G214" s="220"/>
      <c r="H214" s="220"/>
      <c r="I214" s="220"/>
      <c r="J214" s="220"/>
      <c r="K214" s="220"/>
      <c r="L214" s="220"/>
      <c r="M214" s="220"/>
      <c r="N214" s="220"/>
      <c r="O214" s="218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100"/>
      <c r="AC214" s="296"/>
      <c r="AD214" s="222"/>
      <c r="AE214" s="222"/>
      <c r="AF214" s="222"/>
      <c r="AG214" s="222"/>
      <c r="AH214" s="223"/>
      <c r="AI214" s="224"/>
      <c r="AJ214" s="224"/>
      <c r="AK214" s="225"/>
      <c r="AL214" s="226"/>
      <c r="AM214" s="226"/>
      <c r="AN214" s="226"/>
      <c r="AO214" s="226"/>
      <c r="AP214" s="227"/>
      <c r="AQ214" s="226"/>
      <c r="AR214" s="228"/>
      <c r="AS214" s="229"/>
      <c r="AT214" s="230"/>
      <c r="AV214" s="88"/>
    </row>
    <row r="215" spans="2:48" s="11" customFormat="1" ht="19.5" customHeight="1">
      <c r="B215" s="7" t="s">
        <v>81</v>
      </c>
      <c r="C215" s="42">
        <f t="shared" ref="C215:L215" si="45">SUM(C216:C221)</f>
        <v>1145229</v>
      </c>
      <c r="D215" s="42">
        <f t="shared" si="45"/>
        <v>561744</v>
      </c>
      <c r="E215" s="42">
        <f t="shared" si="45"/>
        <v>1024065</v>
      </c>
      <c r="F215" s="42">
        <f t="shared" si="45"/>
        <v>496464</v>
      </c>
      <c r="G215" s="42">
        <f t="shared" si="45"/>
        <v>746308</v>
      </c>
      <c r="H215" s="42">
        <f t="shared" si="45"/>
        <v>364819</v>
      </c>
      <c r="I215" s="42">
        <f t="shared" si="45"/>
        <v>421395</v>
      </c>
      <c r="J215" s="42">
        <f t="shared" si="45"/>
        <v>209385</v>
      </c>
      <c r="K215" s="42">
        <f t="shared" si="45"/>
        <v>361909</v>
      </c>
      <c r="L215" s="42">
        <f t="shared" si="45"/>
        <v>180716</v>
      </c>
      <c r="M215" s="42">
        <f>SUM(M216:M221)</f>
        <v>3698906</v>
      </c>
      <c r="N215" s="42">
        <f>SUM(N216:N221)</f>
        <v>1813128</v>
      </c>
      <c r="O215" s="7" t="s">
        <v>81</v>
      </c>
      <c r="P215" s="42">
        <f t="shared" ref="P215:Y215" si="46">SUM(P216:P221)</f>
        <v>145602</v>
      </c>
      <c r="Q215" s="42">
        <f t="shared" si="46"/>
        <v>69081</v>
      </c>
      <c r="R215" s="42">
        <f t="shared" si="46"/>
        <v>290199</v>
      </c>
      <c r="S215" s="42">
        <f t="shared" si="46"/>
        <v>134296</v>
      </c>
      <c r="T215" s="42">
        <f>SUM(T216:T221)</f>
        <v>184306</v>
      </c>
      <c r="U215" s="42">
        <f t="shared" si="46"/>
        <v>87368</v>
      </c>
      <c r="V215" s="42">
        <f t="shared" si="46"/>
        <v>31809</v>
      </c>
      <c r="W215" s="42">
        <f t="shared" si="46"/>
        <v>15412</v>
      </c>
      <c r="X215" s="42">
        <f t="shared" si="46"/>
        <v>77813</v>
      </c>
      <c r="Y215" s="42">
        <f t="shared" si="46"/>
        <v>39047</v>
      </c>
      <c r="Z215" s="42">
        <f>SUM(Z216:Z221)</f>
        <v>729729</v>
      </c>
      <c r="AA215" s="42">
        <f>SUM(AA216:AA221)</f>
        <v>345204</v>
      </c>
      <c r="AB215" s="100"/>
      <c r="AC215" s="19">
        <f t="shared" ref="AC215:AT215" si="47">SUM(AC216:AC221)</f>
        <v>22676</v>
      </c>
      <c r="AD215" s="46">
        <f t="shared" si="47"/>
        <v>22393</v>
      </c>
      <c r="AE215" s="46">
        <f t="shared" si="47"/>
        <v>20395</v>
      </c>
      <c r="AF215" s="46">
        <f t="shared" si="47"/>
        <v>15600</v>
      </c>
      <c r="AG215" s="46">
        <f t="shared" si="47"/>
        <v>13905</v>
      </c>
      <c r="AH215" s="46">
        <f t="shared" si="47"/>
        <v>94969</v>
      </c>
      <c r="AI215" s="46">
        <f t="shared" si="47"/>
        <v>63029</v>
      </c>
      <c r="AJ215" s="46">
        <f>SUM(AJ216:AJ221)</f>
        <v>7428</v>
      </c>
      <c r="AK215" s="46">
        <f t="shared" si="47"/>
        <v>70457</v>
      </c>
      <c r="AL215" s="46">
        <f t="shared" si="47"/>
        <v>28177</v>
      </c>
      <c r="AM215" s="46">
        <f t="shared" si="47"/>
        <v>27652</v>
      </c>
      <c r="AN215" s="46">
        <f t="shared" si="47"/>
        <v>1188</v>
      </c>
      <c r="AO215" s="46">
        <f t="shared" si="47"/>
        <v>57024</v>
      </c>
      <c r="AP215" s="46">
        <f t="shared" si="47"/>
        <v>76570</v>
      </c>
      <c r="AQ215" s="46">
        <f t="shared" si="47"/>
        <v>4157</v>
      </c>
      <c r="AR215" s="46">
        <f t="shared" si="47"/>
        <v>24093</v>
      </c>
      <c r="AS215" s="46">
        <f t="shared" si="47"/>
        <v>22361</v>
      </c>
      <c r="AT215" s="46">
        <f t="shared" si="47"/>
        <v>1732</v>
      </c>
      <c r="AV215" s="88"/>
    </row>
    <row r="216" spans="2:48" s="11" customFormat="1" ht="24.75" customHeight="1">
      <c r="B216" s="5" t="s">
        <v>92</v>
      </c>
      <c r="C216" s="52">
        <f>+C10</f>
        <v>246824</v>
      </c>
      <c r="D216" s="52">
        <f t="shared" ref="D216:L216" si="48">+D10</f>
        <v>119304</v>
      </c>
      <c r="E216" s="52">
        <f t="shared" si="48"/>
        <v>261724</v>
      </c>
      <c r="F216" s="52">
        <f t="shared" si="48"/>
        <v>123916</v>
      </c>
      <c r="G216" s="52">
        <f t="shared" si="48"/>
        <v>231494</v>
      </c>
      <c r="H216" s="52">
        <f t="shared" si="48"/>
        <v>111684</v>
      </c>
      <c r="I216" s="52">
        <f t="shared" si="48"/>
        <v>149268</v>
      </c>
      <c r="J216" s="52">
        <f t="shared" si="48"/>
        <v>73947</v>
      </c>
      <c r="K216" s="52">
        <f t="shared" si="48"/>
        <v>127272</v>
      </c>
      <c r="L216" s="52">
        <f t="shared" si="48"/>
        <v>64187</v>
      </c>
      <c r="M216" s="42">
        <f t="shared" ref="M216:N221" si="49">+C216+E216++G216+I216+K216</f>
        <v>1016582</v>
      </c>
      <c r="N216" s="42">
        <f t="shared" si="49"/>
        <v>493038</v>
      </c>
      <c r="O216" s="5" t="s">
        <v>92</v>
      </c>
      <c r="P216" s="52">
        <f t="shared" ref="P216:Y216" si="50">+P10</f>
        <v>21567</v>
      </c>
      <c r="Q216" s="52">
        <f t="shared" si="50"/>
        <v>9718</v>
      </c>
      <c r="R216" s="52">
        <f t="shared" si="50"/>
        <v>64552</v>
      </c>
      <c r="S216" s="52">
        <f t="shared" si="50"/>
        <v>28095</v>
      </c>
      <c r="T216" s="52">
        <f t="shared" si="50"/>
        <v>49195</v>
      </c>
      <c r="U216" s="52">
        <f t="shared" si="50"/>
        <v>22422</v>
      </c>
      <c r="V216" s="52">
        <f t="shared" si="50"/>
        <v>9494</v>
      </c>
      <c r="W216" s="52">
        <f t="shared" si="50"/>
        <v>4536</v>
      </c>
      <c r="X216" s="52">
        <f t="shared" si="50"/>
        <v>16021</v>
      </c>
      <c r="Y216" s="52">
        <f t="shared" si="50"/>
        <v>8298</v>
      </c>
      <c r="Z216" s="42">
        <f t="shared" ref="Z216:AA221" si="51">+P216+R216++T216+V216+X216</f>
        <v>160829</v>
      </c>
      <c r="AA216" s="42">
        <f t="shared" si="51"/>
        <v>73069</v>
      </c>
      <c r="AB216" s="100"/>
      <c r="AC216" s="52">
        <f>+AC10</f>
        <v>6084</v>
      </c>
      <c r="AD216" s="55">
        <f t="shared" ref="AD216:AT216" si="52">+AD10</f>
        <v>6192</v>
      </c>
      <c r="AE216" s="55">
        <f t="shared" si="52"/>
        <v>6110</v>
      </c>
      <c r="AF216" s="55">
        <f t="shared" si="52"/>
        <v>5419</v>
      </c>
      <c r="AG216" s="55">
        <f t="shared" si="52"/>
        <v>5186</v>
      </c>
      <c r="AH216" s="55">
        <f t="shared" si="52"/>
        <v>28991</v>
      </c>
      <c r="AI216" s="55">
        <f t="shared" si="52"/>
        <v>20825</v>
      </c>
      <c r="AJ216" s="55">
        <f t="shared" si="52"/>
        <v>1957</v>
      </c>
      <c r="AK216" s="55">
        <f t="shared" si="52"/>
        <v>22782</v>
      </c>
      <c r="AL216" s="55">
        <f t="shared" si="52"/>
        <v>7091</v>
      </c>
      <c r="AM216" s="55">
        <f t="shared" si="52"/>
        <v>6148</v>
      </c>
      <c r="AN216" s="55">
        <f t="shared" si="52"/>
        <v>207</v>
      </c>
      <c r="AO216" s="55">
        <f t="shared" si="52"/>
        <v>13446</v>
      </c>
      <c r="AP216" s="55">
        <f t="shared" si="52"/>
        <v>24190</v>
      </c>
      <c r="AQ216" s="55">
        <f t="shared" si="52"/>
        <v>2134</v>
      </c>
      <c r="AR216" s="55">
        <f t="shared" si="52"/>
        <v>6538</v>
      </c>
      <c r="AS216" s="55">
        <f t="shared" si="52"/>
        <v>6237</v>
      </c>
      <c r="AT216" s="55">
        <f t="shared" si="52"/>
        <v>301</v>
      </c>
      <c r="AV216" s="88"/>
    </row>
    <row r="217" spans="2:48" s="11" customFormat="1" ht="24.75" customHeight="1">
      <c r="B217" s="5" t="s">
        <v>96</v>
      </c>
      <c r="C217" s="52">
        <f>+C42</f>
        <v>115302</v>
      </c>
      <c r="D217" s="52">
        <f t="shared" ref="D217:L217" si="53">+D42</f>
        <v>56245</v>
      </c>
      <c r="E217" s="52">
        <f t="shared" si="53"/>
        <v>80518</v>
      </c>
      <c r="F217" s="52">
        <f t="shared" si="53"/>
        <v>39401</v>
      </c>
      <c r="G217" s="52">
        <f t="shared" si="53"/>
        <v>66693</v>
      </c>
      <c r="H217" s="52">
        <f t="shared" si="53"/>
        <v>32913</v>
      </c>
      <c r="I217" s="52">
        <f t="shared" si="53"/>
        <v>42659</v>
      </c>
      <c r="J217" s="52">
        <f t="shared" si="53"/>
        <v>21442</v>
      </c>
      <c r="K217" s="52">
        <f t="shared" si="53"/>
        <v>33857</v>
      </c>
      <c r="L217" s="52">
        <f t="shared" si="53"/>
        <v>16903</v>
      </c>
      <c r="M217" s="42">
        <f t="shared" si="49"/>
        <v>339029</v>
      </c>
      <c r="N217" s="42">
        <f t="shared" si="49"/>
        <v>166904</v>
      </c>
      <c r="O217" s="5" t="s">
        <v>96</v>
      </c>
      <c r="P217" s="52">
        <f t="shared" ref="P217:Y217" si="54">+P42</f>
        <v>34391</v>
      </c>
      <c r="Q217" s="52">
        <f t="shared" si="54"/>
        <v>16089</v>
      </c>
      <c r="R217" s="52">
        <f t="shared" si="54"/>
        <v>20272</v>
      </c>
      <c r="S217" s="52">
        <f t="shared" si="54"/>
        <v>9395</v>
      </c>
      <c r="T217" s="52">
        <f t="shared" si="54"/>
        <v>17766</v>
      </c>
      <c r="U217" s="52">
        <f t="shared" si="54"/>
        <v>8549</v>
      </c>
      <c r="V217" s="52">
        <f t="shared" si="54"/>
        <v>7650</v>
      </c>
      <c r="W217" s="52">
        <f t="shared" si="54"/>
        <v>3653</v>
      </c>
      <c r="X217" s="52">
        <f t="shared" si="54"/>
        <v>7301</v>
      </c>
      <c r="Y217" s="52">
        <f t="shared" si="54"/>
        <v>3713</v>
      </c>
      <c r="Z217" s="42">
        <f t="shared" si="51"/>
        <v>87380</v>
      </c>
      <c r="AA217" s="42">
        <f t="shared" si="51"/>
        <v>41399</v>
      </c>
      <c r="AB217" s="100"/>
      <c r="AC217" s="52">
        <f t="shared" ref="AC217:AT217" si="55">+AC42</f>
        <v>1863</v>
      </c>
      <c r="AD217" s="52">
        <f t="shared" si="55"/>
        <v>1606</v>
      </c>
      <c r="AE217" s="52">
        <f t="shared" si="55"/>
        <v>1536</v>
      </c>
      <c r="AF217" s="52">
        <f t="shared" si="55"/>
        <v>1271</v>
      </c>
      <c r="AG217" s="52">
        <f t="shared" si="55"/>
        <v>1101</v>
      </c>
      <c r="AH217" s="52">
        <f t="shared" si="55"/>
        <v>7377</v>
      </c>
      <c r="AI217" s="52">
        <f>+AI42</f>
        <v>4983</v>
      </c>
      <c r="AJ217" s="52">
        <f t="shared" si="55"/>
        <v>983</v>
      </c>
      <c r="AK217" s="52">
        <f t="shared" si="55"/>
        <v>5966</v>
      </c>
      <c r="AL217" s="52">
        <f t="shared" si="55"/>
        <v>1788</v>
      </c>
      <c r="AM217" s="52">
        <f t="shared" si="55"/>
        <v>2672</v>
      </c>
      <c r="AN217" s="52">
        <f t="shared" si="55"/>
        <v>161</v>
      </c>
      <c r="AO217" s="52">
        <f t="shared" si="55"/>
        <v>4624</v>
      </c>
      <c r="AP217" s="52">
        <f t="shared" si="55"/>
        <v>6331</v>
      </c>
      <c r="AQ217" s="52">
        <f t="shared" si="55"/>
        <v>316</v>
      </c>
      <c r="AR217" s="52">
        <f t="shared" si="55"/>
        <v>1849</v>
      </c>
      <c r="AS217" s="52">
        <f t="shared" si="55"/>
        <v>1799</v>
      </c>
      <c r="AT217" s="52">
        <f t="shared" si="55"/>
        <v>50</v>
      </c>
      <c r="AV217" s="88"/>
    </row>
    <row r="218" spans="2:48" s="11" customFormat="1" ht="24.75" customHeight="1">
      <c r="B218" s="5" t="s">
        <v>93</v>
      </c>
      <c r="C218" s="52">
        <f>+C63</f>
        <v>299747</v>
      </c>
      <c r="D218" s="52">
        <f t="shared" ref="D218:L218" si="56">+D63</f>
        <v>146079</v>
      </c>
      <c r="E218" s="52">
        <f t="shared" si="56"/>
        <v>236748</v>
      </c>
      <c r="F218" s="52">
        <f t="shared" si="56"/>
        <v>113685</v>
      </c>
      <c r="G218" s="52">
        <f t="shared" si="56"/>
        <v>150211</v>
      </c>
      <c r="H218" s="52">
        <f t="shared" si="56"/>
        <v>72305</v>
      </c>
      <c r="I218" s="52">
        <f t="shared" si="56"/>
        <v>76879</v>
      </c>
      <c r="J218" s="52">
        <f t="shared" si="56"/>
        <v>37321</v>
      </c>
      <c r="K218" s="52">
        <f t="shared" si="56"/>
        <v>66856</v>
      </c>
      <c r="L218" s="52">
        <f t="shared" si="56"/>
        <v>32877</v>
      </c>
      <c r="M218" s="42">
        <f t="shared" si="49"/>
        <v>830441</v>
      </c>
      <c r="N218" s="42">
        <f t="shared" si="49"/>
        <v>402267</v>
      </c>
      <c r="O218" s="5" t="s">
        <v>93</v>
      </c>
      <c r="P218" s="52">
        <f t="shared" ref="P218:Y218" si="57">+P63</f>
        <v>27009</v>
      </c>
      <c r="Q218" s="52">
        <f t="shared" si="57"/>
        <v>12814</v>
      </c>
      <c r="R218" s="52">
        <f t="shared" si="57"/>
        <v>68187</v>
      </c>
      <c r="S218" s="52">
        <f t="shared" si="57"/>
        <v>31545</v>
      </c>
      <c r="T218" s="52">
        <f t="shared" si="57"/>
        <v>40127</v>
      </c>
      <c r="U218" s="52">
        <f t="shared" si="57"/>
        <v>18901</v>
      </c>
      <c r="V218" s="52">
        <f t="shared" si="57"/>
        <v>3953</v>
      </c>
      <c r="W218" s="52">
        <f t="shared" si="57"/>
        <v>1828</v>
      </c>
      <c r="X218" s="52">
        <f t="shared" si="57"/>
        <v>20701</v>
      </c>
      <c r="Y218" s="52">
        <f t="shared" si="57"/>
        <v>10157</v>
      </c>
      <c r="Z218" s="42">
        <f t="shared" si="51"/>
        <v>159977</v>
      </c>
      <c r="AA218" s="42">
        <f t="shared" si="51"/>
        <v>75245</v>
      </c>
      <c r="AB218" s="100"/>
      <c r="AC218" s="52">
        <f t="shared" ref="AC218:AH218" si="58">+AC63</f>
        <v>5438</v>
      </c>
      <c r="AD218" s="52">
        <f t="shared" si="58"/>
        <v>5352</v>
      </c>
      <c r="AE218" s="52">
        <f t="shared" si="58"/>
        <v>4611</v>
      </c>
      <c r="AF218" s="52">
        <f t="shared" si="58"/>
        <v>3140</v>
      </c>
      <c r="AG218" s="52">
        <f t="shared" si="58"/>
        <v>2744</v>
      </c>
      <c r="AH218" s="52">
        <f t="shared" si="58"/>
        <v>21285</v>
      </c>
      <c r="AI218" s="52">
        <f t="shared" ref="AI218:AT218" si="59">+AI63</f>
        <v>14584</v>
      </c>
      <c r="AJ218" s="52">
        <f t="shared" si="59"/>
        <v>1550</v>
      </c>
      <c r="AK218" s="52">
        <f t="shared" si="59"/>
        <v>16134</v>
      </c>
      <c r="AL218" s="52">
        <f t="shared" si="59"/>
        <v>7378</v>
      </c>
      <c r="AM218" s="52">
        <f t="shared" si="59"/>
        <v>6599</v>
      </c>
      <c r="AN218" s="52">
        <f t="shared" si="59"/>
        <v>257</v>
      </c>
      <c r="AO218" s="52">
        <f t="shared" si="59"/>
        <v>14234</v>
      </c>
      <c r="AP218" s="52">
        <f t="shared" si="59"/>
        <v>17014</v>
      </c>
      <c r="AQ218" s="52">
        <f t="shared" si="59"/>
        <v>508</v>
      </c>
      <c r="AR218" s="52">
        <f t="shared" si="59"/>
        <v>5751</v>
      </c>
      <c r="AS218" s="52">
        <f t="shared" si="59"/>
        <v>5320</v>
      </c>
      <c r="AT218" s="52">
        <f t="shared" si="59"/>
        <v>431</v>
      </c>
      <c r="AV218" s="88"/>
    </row>
    <row r="219" spans="2:48" s="11" customFormat="1" ht="24.75" customHeight="1">
      <c r="B219" s="5" t="s">
        <v>94</v>
      </c>
      <c r="C219" s="52">
        <f>+C98</f>
        <v>140884</v>
      </c>
      <c r="D219" s="52">
        <f t="shared" ref="D219:L219" si="60">+D98</f>
        <v>68996</v>
      </c>
      <c r="E219" s="52">
        <f t="shared" si="60"/>
        <v>132634</v>
      </c>
      <c r="F219" s="52">
        <f t="shared" si="60"/>
        <v>64979</v>
      </c>
      <c r="G219" s="52">
        <f t="shared" si="60"/>
        <v>91755</v>
      </c>
      <c r="H219" s="52">
        <f t="shared" si="60"/>
        <v>44748</v>
      </c>
      <c r="I219" s="52">
        <f t="shared" si="60"/>
        <v>49405</v>
      </c>
      <c r="J219" s="52">
        <f t="shared" si="60"/>
        <v>24296</v>
      </c>
      <c r="K219" s="52">
        <f t="shared" si="60"/>
        <v>44142</v>
      </c>
      <c r="L219" s="52">
        <f t="shared" si="60"/>
        <v>21245</v>
      </c>
      <c r="M219" s="42">
        <f t="shared" si="49"/>
        <v>458820</v>
      </c>
      <c r="N219" s="42">
        <f t="shared" si="49"/>
        <v>224264</v>
      </c>
      <c r="O219" s="5" t="s">
        <v>94</v>
      </c>
      <c r="P219" s="52">
        <f t="shared" ref="P219:Y219" si="61">+P98</f>
        <v>18377</v>
      </c>
      <c r="Q219" s="52">
        <f t="shared" si="61"/>
        <v>8756</v>
      </c>
      <c r="R219" s="52">
        <f t="shared" si="61"/>
        <v>36955</v>
      </c>
      <c r="S219" s="52">
        <f t="shared" si="61"/>
        <v>17811</v>
      </c>
      <c r="T219" s="52">
        <f t="shared" si="61"/>
        <v>24281</v>
      </c>
      <c r="U219" s="52">
        <f t="shared" si="61"/>
        <v>11619</v>
      </c>
      <c r="V219" s="52">
        <f t="shared" si="61"/>
        <v>4145</v>
      </c>
      <c r="W219" s="52">
        <f t="shared" si="61"/>
        <v>2008</v>
      </c>
      <c r="X219" s="52">
        <f t="shared" si="61"/>
        <v>12152</v>
      </c>
      <c r="Y219" s="52">
        <f t="shared" si="61"/>
        <v>5946</v>
      </c>
      <c r="Z219" s="42">
        <f t="shared" si="51"/>
        <v>95910</v>
      </c>
      <c r="AA219" s="42">
        <f t="shared" si="51"/>
        <v>46140</v>
      </c>
      <c r="AB219" s="100"/>
      <c r="AC219" s="52">
        <f t="shared" ref="AC219:AH219" si="62">+AC98</f>
        <v>2902</v>
      </c>
      <c r="AD219" s="52">
        <f t="shared" si="62"/>
        <v>2938</v>
      </c>
      <c r="AE219" s="52">
        <f t="shared" si="62"/>
        <v>2664</v>
      </c>
      <c r="AF219" s="52">
        <f t="shared" si="62"/>
        <v>2151</v>
      </c>
      <c r="AG219" s="52">
        <f t="shared" si="62"/>
        <v>1820</v>
      </c>
      <c r="AH219" s="52">
        <f t="shared" si="62"/>
        <v>12475</v>
      </c>
      <c r="AI219" s="52">
        <f t="shared" ref="AI219:AT219" si="63">+AI98</f>
        <v>6991</v>
      </c>
      <c r="AJ219" s="52">
        <f t="shared" si="63"/>
        <v>815</v>
      </c>
      <c r="AK219" s="52">
        <f t="shared" si="63"/>
        <v>7806</v>
      </c>
      <c r="AL219" s="52">
        <f t="shared" si="63"/>
        <v>3202</v>
      </c>
      <c r="AM219" s="52">
        <f t="shared" si="63"/>
        <v>3976</v>
      </c>
      <c r="AN219" s="52">
        <f t="shared" si="63"/>
        <v>188</v>
      </c>
      <c r="AO219" s="52">
        <f t="shared" si="63"/>
        <v>7370</v>
      </c>
      <c r="AP219" s="52">
        <f t="shared" si="63"/>
        <v>8852</v>
      </c>
      <c r="AQ219" s="52">
        <f t="shared" si="63"/>
        <v>287</v>
      </c>
      <c r="AR219" s="52">
        <f t="shared" si="63"/>
        <v>2919</v>
      </c>
      <c r="AS219" s="52">
        <f t="shared" si="63"/>
        <v>2722</v>
      </c>
      <c r="AT219" s="52">
        <f t="shared" si="63"/>
        <v>197</v>
      </c>
      <c r="AV219" s="88"/>
    </row>
    <row r="220" spans="2:48" s="11" customFormat="1" ht="24.75" customHeight="1">
      <c r="B220" s="5" t="s">
        <v>111</v>
      </c>
      <c r="C220" s="52">
        <f>+C132</f>
        <v>186664</v>
      </c>
      <c r="D220" s="52">
        <f t="shared" ref="D220:L220" si="64">+D132</f>
        <v>91229</v>
      </c>
      <c r="E220" s="52">
        <f t="shared" si="64"/>
        <v>210067</v>
      </c>
      <c r="F220" s="52">
        <f t="shared" si="64"/>
        <v>101078</v>
      </c>
      <c r="G220" s="52">
        <f t="shared" si="64"/>
        <v>139792</v>
      </c>
      <c r="H220" s="52">
        <f t="shared" si="64"/>
        <v>68836</v>
      </c>
      <c r="I220" s="52">
        <f t="shared" si="64"/>
        <v>67887</v>
      </c>
      <c r="J220" s="52">
        <f t="shared" si="64"/>
        <v>33995</v>
      </c>
      <c r="K220" s="52">
        <f t="shared" si="64"/>
        <v>64502</v>
      </c>
      <c r="L220" s="52">
        <f t="shared" si="64"/>
        <v>32395</v>
      </c>
      <c r="M220" s="42">
        <f t="shared" si="49"/>
        <v>668912</v>
      </c>
      <c r="N220" s="42">
        <f t="shared" si="49"/>
        <v>327533</v>
      </c>
      <c r="O220" s="5" t="s">
        <v>111</v>
      </c>
      <c r="P220" s="52">
        <f t="shared" ref="P220:Y220" si="65">+P132</f>
        <v>21881</v>
      </c>
      <c r="Q220" s="52">
        <f t="shared" si="65"/>
        <v>10409</v>
      </c>
      <c r="R220" s="52">
        <f t="shared" si="65"/>
        <v>76439</v>
      </c>
      <c r="S220" s="52">
        <f t="shared" si="65"/>
        <v>35218</v>
      </c>
      <c r="T220" s="52">
        <f t="shared" si="65"/>
        <v>39353</v>
      </c>
      <c r="U220" s="52">
        <f t="shared" si="65"/>
        <v>18973</v>
      </c>
      <c r="V220" s="52">
        <f t="shared" si="65"/>
        <v>3656</v>
      </c>
      <c r="W220" s="52">
        <f t="shared" si="65"/>
        <v>1831</v>
      </c>
      <c r="X220" s="52">
        <f t="shared" si="65"/>
        <v>17240</v>
      </c>
      <c r="Y220" s="52">
        <f t="shared" si="65"/>
        <v>8672</v>
      </c>
      <c r="Z220" s="42">
        <f t="shared" si="51"/>
        <v>158569</v>
      </c>
      <c r="AA220" s="42">
        <f t="shared" si="51"/>
        <v>75103</v>
      </c>
      <c r="AB220" s="100"/>
      <c r="AC220" s="52">
        <f t="shared" ref="AC220:AH220" si="66">+AC132</f>
        <v>3722</v>
      </c>
      <c r="AD220" s="52">
        <f t="shared" si="66"/>
        <v>3886</v>
      </c>
      <c r="AE220" s="52">
        <f t="shared" si="66"/>
        <v>3425</v>
      </c>
      <c r="AF220" s="52">
        <f t="shared" si="66"/>
        <v>2150</v>
      </c>
      <c r="AG220" s="52">
        <f t="shared" si="66"/>
        <v>1962</v>
      </c>
      <c r="AH220" s="52">
        <f t="shared" si="66"/>
        <v>15145</v>
      </c>
      <c r="AI220" s="52">
        <f t="shared" ref="AI220:AT220" si="67">+AI132</f>
        <v>10232</v>
      </c>
      <c r="AJ220" s="52">
        <f t="shared" si="67"/>
        <v>1444</v>
      </c>
      <c r="AK220" s="52">
        <f t="shared" si="67"/>
        <v>11676</v>
      </c>
      <c r="AL220" s="52">
        <f t="shared" si="67"/>
        <v>5319</v>
      </c>
      <c r="AM220" s="52">
        <f t="shared" si="67"/>
        <v>5758</v>
      </c>
      <c r="AN220" s="52">
        <f t="shared" si="67"/>
        <v>180</v>
      </c>
      <c r="AO220" s="52">
        <f t="shared" si="67"/>
        <v>11257</v>
      </c>
      <c r="AP220" s="52">
        <f t="shared" si="67"/>
        <v>12555</v>
      </c>
      <c r="AQ220" s="52">
        <f t="shared" si="67"/>
        <v>362</v>
      </c>
      <c r="AR220" s="52">
        <f t="shared" si="67"/>
        <v>3995</v>
      </c>
      <c r="AS220" s="52">
        <f t="shared" si="67"/>
        <v>3733</v>
      </c>
      <c r="AT220" s="52">
        <f t="shared" si="67"/>
        <v>262</v>
      </c>
      <c r="AV220" s="88"/>
    </row>
    <row r="221" spans="2:48" s="11" customFormat="1" ht="24.75" customHeight="1">
      <c r="B221" s="5" t="s">
        <v>95</v>
      </c>
      <c r="C221" s="52">
        <f>+C163</f>
        <v>155808</v>
      </c>
      <c r="D221" s="52">
        <f t="shared" ref="D221:L221" si="68">+D163</f>
        <v>79891</v>
      </c>
      <c r="E221" s="52">
        <f t="shared" si="68"/>
        <v>102374</v>
      </c>
      <c r="F221" s="52">
        <f t="shared" si="68"/>
        <v>53405</v>
      </c>
      <c r="G221" s="52">
        <f t="shared" si="68"/>
        <v>66363</v>
      </c>
      <c r="H221" s="52">
        <f t="shared" si="68"/>
        <v>34333</v>
      </c>
      <c r="I221" s="52">
        <f t="shared" si="68"/>
        <v>35297</v>
      </c>
      <c r="J221" s="52">
        <f t="shared" si="68"/>
        <v>18384</v>
      </c>
      <c r="K221" s="52">
        <f t="shared" si="68"/>
        <v>25280</v>
      </c>
      <c r="L221" s="52">
        <f t="shared" si="68"/>
        <v>13109</v>
      </c>
      <c r="M221" s="8">
        <f t="shared" si="49"/>
        <v>385122</v>
      </c>
      <c r="N221" s="42">
        <f t="shared" si="49"/>
        <v>199122</v>
      </c>
      <c r="O221" s="5" t="s">
        <v>95</v>
      </c>
      <c r="P221" s="52">
        <f t="shared" ref="P221:Y221" si="69">+P163</f>
        <v>22377</v>
      </c>
      <c r="Q221" s="52">
        <f t="shared" si="69"/>
        <v>11295</v>
      </c>
      <c r="R221" s="52">
        <f t="shared" si="69"/>
        <v>23794</v>
      </c>
      <c r="S221" s="52">
        <f t="shared" si="69"/>
        <v>12232</v>
      </c>
      <c r="T221" s="52">
        <f t="shared" si="69"/>
        <v>13584</v>
      </c>
      <c r="U221" s="52">
        <f t="shared" si="69"/>
        <v>6904</v>
      </c>
      <c r="V221" s="52">
        <f t="shared" si="69"/>
        <v>2911</v>
      </c>
      <c r="W221" s="52">
        <f t="shared" si="69"/>
        <v>1556</v>
      </c>
      <c r="X221" s="52">
        <f t="shared" si="69"/>
        <v>4398</v>
      </c>
      <c r="Y221" s="52">
        <f t="shared" si="69"/>
        <v>2261</v>
      </c>
      <c r="Z221" s="8">
        <f t="shared" si="51"/>
        <v>67064</v>
      </c>
      <c r="AA221" s="8">
        <f t="shared" si="51"/>
        <v>34248</v>
      </c>
      <c r="AB221" s="100"/>
      <c r="AC221" s="52">
        <f t="shared" ref="AC221:AH221" si="70">+AC163</f>
        <v>2667</v>
      </c>
      <c r="AD221" s="52">
        <f t="shared" si="70"/>
        <v>2419</v>
      </c>
      <c r="AE221" s="52">
        <f t="shared" si="70"/>
        <v>2049</v>
      </c>
      <c r="AF221" s="52">
        <f t="shared" si="70"/>
        <v>1469</v>
      </c>
      <c r="AG221" s="52">
        <f t="shared" si="70"/>
        <v>1092</v>
      </c>
      <c r="AH221" s="52">
        <f t="shared" si="70"/>
        <v>9696</v>
      </c>
      <c r="AI221" s="52">
        <f t="shared" ref="AI221:AT221" si="71">+AI163</f>
        <v>5414</v>
      </c>
      <c r="AJ221" s="52">
        <f t="shared" si="71"/>
        <v>679</v>
      </c>
      <c r="AK221" s="52">
        <f t="shared" si="71"/>
        <v>6093</v>
      </c>
      <c r="AL221" s="52">
        <f t="shared" si="71"/>
        <v>3399</v>
      </c>
      <c r="AM221" s="52">
        <f t="shared" si="71"/>
        <v>2499</v>
      </c>
      <c r="AN221" s="52">
        <f t="shared" si="71"/>
        <v>195</v>
      </c>
      <c r="AO221" s="52">
        <f t="shared" si="71"/>
        <v>6093</v>
      </c>
      <c r="AP221" s="52">
        <f t="shared" si="71"/>
        <v>7628</v>
      </c>
      <c r="AQ221" s="52">
        <f t="shared" si="71"/>
        <v>550</v>
      </c>
      <c r="AR221" s="52">
        <f t="shared" si="71"/>
        <v>3041</v>
      </c>
      <c r="AS221" s="52">
        <f t="shared" si="71"/>
        <v>2550</v>
      </c>
      <c r="AT221" s="52">
        <f t="shared" si="71"/>
        <v>491</v>
      </c>
      <c r="AV221" s="88"/>
    </row>
    <row r="222" spans="2:48" s="11" customFormat="1" ht="11.25" customHeight="1">
      <c r="B222" s="102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0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10"/>
      <c r="AA222" s="10"/>
      <c r="AB222" s="100"/>
      <c r="AC222" s="54"/>
      <c r="AD222" s="10"/>
      <c r="AE222" s="10"/>
      <c r="AF222" s="10"/>
      <c r="AG222" s="10"/>
      <c r="AH222" s="3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V222" s="45"/>
    </row>
    <row r="224" spans="2:48" s="470" customFormat="1">
      <c r="C224" s="471"/>
      <c r="P224" s="471"/>
      <c r="AC224" s="471"/>
    </row>
    <row r="225" spans="2:29" s="470" customFormat="1">
      <c r="C225" s="471"/>
      <c r="P225" s="471"/>
      <c r="AC225" s="471"/>
    </row>
    <row r="226" spans="2:29" s="470" customFormat="1">
      <c r="C226" s="471"/>
      <c r="N226" s="472"/>
      <c r="P226" s="471"/>
      <c r="AC226" s="471"/>
    </row>
    <row r="227" spans="2:29" s="470" customFormat="1">
      <c r="C227" s="471"/>
      <c r="N227" s="472"/>
      <c r="P227" s="471"/>
      <c r="AC227" s="471"/>
    </row>
    <row r="228" spans="2:29" s="470" customFormat="1">
      <c r="C228" s="471"/>
      <c r="N228" s="472"/>
      <c r="P228" s="471"/>
      <c r="AC228" s="471"/>
    </row>
    <row r="229" spans="2:29" s="470" customFormat="1">
      <c r="C229" s="471"/>
      <c r="N229" s="472"/>
      <c r="P229" s="471"/>
      <c r="AC229" s="471"/>
    </row>
    <row r="230" spans="2:29" s="470" customFormat="1">
      <c r="B230" s="471"/>
      <c r="M230" s="472"/>
      <c r="O230" s="471"/>
      <c r="AB230" s="471"/>
    </row>
    <row r="231" spans="2:29" s="470" customFormat="1">
      <c r="B231" s="471"/>
      <c r="M231" s="472"/>
      <c r="O231" s="471"/>
      <c r="AB231" s="471"/>
    </row>
    <row r="232" spans="2:29" s="470" customFormat="1">
      <c r="B232" s="471"/>
      <c r="M232" s="472"/>
      <c r="O232" s="471"/>
      <c r="AB232" s="471"/>
    </row>
    <row r="233" spans="2:29" s="470" customFormat="1">
      <c r="B233" s="471"/>
      <c r="M233" s="472"/>
      <c r="O233" s="471"/>
      <c r="AB233" s="471"/>
    </row>
    <row r="234" spans="2:29" s="470" customFormat="1">
      <c r="B234" s="471"/>
      <c r="M234" s="472"/>
      <c r="O234" s="471"/>
      <c r="AB234" s="471"/>
    </row>
    <row r="235" spans="2:29" s="470" customFormat="1">
      <c r="B235" s="471"/>
      <c r="M235" s="472"/>
      <c r="O235" s="471"/>
      <c r="AB235" s="471"/>
    </row>
    <row r="236" spans="2:29" s="470" customFormat="1">
      <c r="B236" s="471"/>
      <c r="O236" s="471"/>
      <c r="AB236" s="471"/>
    </row>
    <row r="237" spans="2:29" s="470" customFormat="1">
      <c r="B237" s="471"/>
      <c r="O237" s="471"/>
      <c r="AB237" s="471"/>
    </row>
    <row r="238" spans="2:29" s="470" customFormat="1">
      <c r="B238" s="471"/>
      <c r="O238" s="471"/>
      <c r="AB238" s="471"/>
    </row>
    <row r="239" spans="2:29" s="470" customFormat="1">
      <c r="B239" s="471"/>
      <c r="O239" s="471"/>
      <c r="AB239" s="471"/>
    </row>
    <row r="240" spans="2:29" s="470" customFormat="1">
      <c r="B240" s="471"/>
      <c r="O240" s="471"/>
      <c r="AB240" s="471"/>
    </row>
    <row r="241" spans="2:28" s="470" customFormat="1">
      <c r="B241" s="471"/>
      <c r="O241" s="471"/>
      <c r="AB241" s="471"/>
    </row>
    <row r="242" spans="2:28" s="470" customFormat="1">
      <c r="B242" s="471"/>
      <c r="O242" s="471"/>
      <c r="AB242" s="471"/>
    </row>
    <row r="243" spans="2:28" s="470" customFormat="1">
      <c r="B243" s="471"/>
      <c r="O243" s="471"/>
      <c r="AB243" s="471"/>
    </row>
    <row r="244" spans="2:28" s="470" customFormat="1">
      <c r="B244" s="471"/>
      <c r="O244" s="471"/>
      <c r="AB244" s="471"/>
    </row>
    <row r="245" spans="2:28" s="470" customFormat="1">
      <c r="B245" s="471"/>
      <c r="O245" s="471"/>
      <c r="AB245" s="471"/>
    </row>
    <row r="246" spans="2:28" s="470" customFormat="1">
      <c r="B246" s="471"/>
      <c r="O246" s="471"/>
      <c r="AB246" s="471"/>
    </row>
    <row r="247" spans="2:28" s="470" customFormat="1">
      <c r="B247" s="471"/>
      <c r="O247" s="471"/>
      <c r="AB247" s="471"/>
    </row>
    <row r="248" spans="2:28" s="470" customFormat="1">
      <c r="B248" s="471"/>
      <c r="O248" s="471"/>
      <c r="AB248" s="471"/>
    </row>
    <row r="249" spans="2:28" s="470" customFormat="1">
      <c r="B249" s="471"/>
      <c r="O249" s="471"/>
      <c r="AB249" s="471"/>
    </row>
    <row r="250" spans="2:28" s="470" customFormat="1">
      <c r="B250" s="471"/>
      <c r="O250" s="471"/>
      <c r="AB250" s="471"/>
    </row>
    <row r="251" spans="2:28" s="470" customFormat="1">
      <c r="B251" s="471"/>
      <c r="O251" s="471"/>
      <c r="AB251" s="471"/>
    </row>
    <row r="252" spans="2:28" s="470" customFormat="1">
      <c r="B252" s="471"/>
      <c r="O252" s="471"/>
      <c r="AB252" s="471"/>
    </row>
    <row r="253" spans="2:28" s="470" customFormat="1">
      <c r="B253" s="471"/>
      <c r="O253" s="471"/>
      <c r="AB253" s="471"/>
    </row>
    <row r="254" spans="2:28" s="470" customFormat="1">
      <c r="B254" s="471"/>
      <c r="O254" s="471"/>
      <c r="AB254" s="471"/>
    </row>
    <row r="255" spans="2:28" s="470" customFormat="1">
      <c r="B255" s="471"/>
      <c r="O255" s="471"/>
      <c r="AB255" s="471"/>
    </row>
    <row r="256" spans="2:28" s="470" customFormat="1">
      <c r="B256" s="471"/>
      <c r="O256" s="471"/>
      <c r="AB256" s="471"/>
    </row>
    <row r="257" spans="2:28" s="470" customFormat="1">
      <c r="B257" s="471"/>
      <c r="O257" s="471"/>
      <c r="AB257" s="471"/>
    </row>
    <row r="258" spans="2:28" s="470" customFormat="1">
      <c r="B258" s="471"/>
      <c r="O258" s="471"/>
      <c r="AB258" s="471"/>
    </row>
    <row r="259" spans="2:28" s="470" customFormat="1">
      <c r="B259" s="471"/>
      <c r="O259" s="471"/>
      <c r="AB259" s="471"/>
    </row>
    <row r="260" spans="2:28" s="470" customFormat="1">
      <c r="B260" s="471"/>
      <c r="O260" s="471"/>
      <c r="AB260" s="471"/>
    </row>
    <row r="261" spans="2:28" s="470" customFormat="1">
      <c r="B261" s="471"/>
      <c r="O261" s="471"/>
      <c r="AB261" s="471"/>
    </row>
    <row r="262" spans="2:28" s="470" customFormat="1">
      <c r="B262" s="471"/>
      <c r="O262" s="471"/>
      <c r="AB262" s="471"/>
    </row>
    <row r="263" spans="2:28" s="470" customFormat="1">
      <c r="B263" s="471"/>
      <c r="O263" s="471"/>
      <c r="AB263" s="471"/>
    </row>
    <row r="264" spans="2:28" s="470" customFormat="1">
      <c r="B264" s="471"/>
      <c r="O264" s="471"/>
      <c r="AB264" s="471"/>
    </row>
    <row r="265" spans="2:28" s="470" customFormat="1">
      <c r="B265" s="471"/>
      <c r="O265" s="471"/>
      <c r="AB265" s="471"/>
    </row>
    <row r="266" spans="2:28" s="470" customFormat="1">
      <c r="B266" s="471"/>
      <c r="O266" s="471"/>
      <c r="AB266" s="471"/>
    </row>
    <row r="267" spans="2:28" s="470" customFormat="1">
      <c r="B267" s="471"/>
      <c r="O267" s="471"/>
      <c r="AB267" s="471"/>
    </row>
    <row r="268" spans="2:28" s="470" customFormat="1">
      <c r="B268" s="471"/>
      <c r="O268" s="471"/>
      <c r="AB268" s="471"/>
    </row>
    <row r="269" spans="2:28" s="470" customFormat="1">
      <c r="B269" s="471"/>
      <c r="O269" s="471"/>
      <c r="AB269" s="471"/>
    </row>
    <row r="270" spans="2:28" s="470" customFormat="1">
      <c r="B270" s="471"/>
      <c r="O270" s="471"/>
      <c r="AB270" s="471"/>
    </row>
    <row r="271" spans="2:28" s="470" customFormat="1">
      <c r="B271" s="471"/>
      <c r="O271" s="471"/>
      <c r="AB271" s="471"/>
    </row>
    <row r="272" spans="2:28" s="470" customFormat="1">
      <c r="B272" s="471"/>
      <c r="O272" s="471"/>
      <c r="AB272" s="471"/>
    </row>
    <row r="273" spans="2:28" s="470" customFormat="1">
      <c r="B273" s="471"/>
      <c r="O273" s="471"/>
      <c r="AB273" s="471"/>
    </row>
    <row r="274" spans="2:28" s="470" customFormat="1">
      <c r="B274" s="471"/>
      <c r="O274" s="471"/>
      <c r="AB274" s="471"/>
    </row>
    <row r="275" spans="2:28" s="470" customFormat="1">
      <c r="B275" s="471"/>
      <c r="O275" s="471"/>
      <c r="AB275" s="471"/>
    </row>
    <row r="276" spans="2:28" s="470" customFormat="1">
      <c r="B276" s="471"/>
      <c r="O276" s="471"/>
      <c r="AB276" s="471"/>
    </row>
    <row r="277" spans="2:28" s="470" customFormat="1">
      <c r="B277" s="471"/>
      <c r="O277" s="471"/>
      <c r="AB277" s="471"/>
    </row>
    <row r="278" spans="2:28" s="470" customFormat="1">
      <c r="B278" s="471"/>
      <c r="O278" s="471"/>
      <c r="AB278" s="471"/>
    </row>
    <row r="279" spans="2:28" s="470" customFormat="1">
      <c r="B279" s="471"/>
      <c r="O279" s="471"/>
      <c r="AB279" s="471"/>
    </row>
    <row r="280" spans="2:28" s="470" customFormat="1">
      <c r="B280" s="471"/>
      <c r="O280" s="471"/>
      <c r="AB280" s="471"/>
    </row>
    <row r="281" spans="2:28" s="470" customFormat="1">
      <c r="B281" s="471"/>
      <c r="O281" s="471"/>
      <c r="AB281" s="471"/>
    </row>
    <row r="282" spans="2:28" s="470" customFormat="1">
      <c r="B282" s="471"/>
      <c r="O282" s="471"/>
      <c r="AB282" s="471"/>
    </row>
    <row r="283" spans="2:28" s="470" customFormat="1">
      <c r="B283" s="471"/>
      <c r="O283" s="471"/>
      <c r="AB283" s="471"/>
    </row>
    <row r="284" spans="2:28" s="470" customFormat="1">
      <c r="B284" s="471"/>
      <c r="O284" s="471"/>
      <c r="AB284" s="471"/>
    </row>
    <row r="285" spans="2:28" s="470" customFormat="1">
      <c r="B285" s="471"/>
      <c r="O285" s="471"/>
      <c r="AB285" s="471"/>
    </row>
    <row r="286" spans="2:28" s="470" customFormat="1">
      <c r="B286" s="471"/>
      <c r="O286" s="471"/>
      <c r="AB286" s="471"/>
    </row>
    <row r="287" spans="2:28" s="470" customFormat="1">
      <c r="B287" s="471"/>
      <c r="O287" s="471"/>
      <c r="AB287" s="471"/>
    </row>
    <row r="288" spans="2:28" s="470" customFormat="1">
      <c r="B288" s="471"/>
      <c r="O288" s="471"/>
      <c r="AB288" s="471"/>
    </row>
    <row r="289" spans="2:28" s="470" customFormat="1">
      <c r="B289" s="471"/>
      <c r="O289" s="471"/>
      <c r="AB289" s="471"/>
    </row>
    <row r="290" spans="2:28" s="470" customFormat="1">
      <c r="B290" s="471"/>
      <c r="O290" s="471"/>
      <c r="AB290" s="471"/>
    </row>
    <row r="291" spans="2:28" s="470" customFormat="1">
      <c r="B291" s="471"/>
      <c r="O291" s="471"/>
      <c r="AB291" s="471"/>
    </row>
    <row r="292" spans="2:28" s="470" customFormat="1">
      <c r="B292" s="471"/>
      <c r="O292" s="471"/>
      <c r="AB292" s="471"/>
    </row>
    <row r="293" spans="2:28" s="470" customFormat="1">
      <c r="B293" s="471"/>
      <c r="O293" s="471"/>
      <c r="AB293" s="471"/>
    </row>
    <row r="294" spans="2:28" s="470" customFormat="1">
      <c r="B294" s="471"/>
      <c r="O294" s="471"/>
      <c r="AB294" s="471"/>
    </row>
    <row r="295" spans="2:28" s="470" customFormat="1">
      <c r="B295" s="471"/>
      <c r="O295" s="471"/>
      <c r="AB295" s="471"/>
    </row>
    <row r="296" spans="2:28" s="470" customFormat="1">
      <c r="B296" s="471"/>
      <c r="O296" s="471"/>
      <c r="AB296" s="471"/>
    </row>
    <row r="297" spans="2:28" s="470" customFormat="1">
      <c r="B297" s="471"/>
      <c r="O297" s="471"/>
      <c r="AB297" s="471"/>
    </row>
    <row r="298" spans="2:28" s="470" customFormat="1">
      <c r="B298" s="471"/>
      <c r="O298" s="471"/>
      <c r="AB298" s="471"/>
    </row>
    <row r="299" spans="2:28" s="470" customFormat="1">
      <c r="B299" s="471"/>
      <c r="O299" s="471"/>
      <c r="AB299" s="471"/>
    </row>
    <row r="300" spans="2:28" s="470" customFormat="1">
      <c r="B300" s="471"/>
      <c r="O300" s="471"/>
      <c r="AB300" s="471"/>
    </row>
    <row r="301" spans="2:28" s="470" customFormat="1">
      <c r="B301" s="471"/>
      <c r="O301" s="471"/>
      <c r="AB301" s="471"/>
    </row>
    <row r="302" spans="2:28" s="470" customFormat="1">
      <c r="B302" s="471"/>
      <c r="O302" s="471"/>
      <c r="AB302" s="471"/>
    </row>
    <row r="303" spans="2:28" s="470" customFormat="1">
      <c r="B303" s="471"/>
      <c r="O303" s="471"/>
      <c r="AB303" s="471"/>
    </row>
    <row r="304" spans="2:28" s="470" customFormat="1">
      <c r="B304" s="471"/>
      <c r="O304" s="471"/>
      <c r="AB304" s="471"/>
    </row>
    <row r="305" spans="2:28" s="470" customFormat="1">
      <c r="B305" s="471"/>
      <c r="O305" s="471"/>
      <c r="AB305" s="471"/>
    </row>
    <row r="306" spans="2:28" s="470" customFormat="1">
      <c r="B306" s="471"/>
      <c r="O306" s="471"/>
      <c r="AB306" s="471"/>
    </row>
    <row r="307" spans="2:28" s="470" customFormat="1">
      <c r="B307" s="471"/>
      <c r="O307" s="471"/>
      <c r="AB307" s="471"/>
    </row>
    <row r="308" spans="2:28" s="470" customFormat="1">
      <c r="B308" s="471"/>
      <c r="O308" s="471"/>
      <c r="AB308" s="471"/>
    </row>
    <row r="309" spans="2:28" s="470" customFormat="1">
      <c r="B309" s="471"/>
      <c r="O309" s="471"/>
      <c r="AB309" s="471"/>
    </row>
    <row r="310" spans="2:28" s="470" customFormat="1">
      <c r="B310" s="471"/>
      <c r="O310" s="471"/>
      <c r="AB310" s="471"/>
    </row>
    <row r="311" spans="2:28" s="470" customFormat="1">
      <c r="B311" s="471"/>
      <c r="O311" s="471"/>
      <c r="AB311" s="471"/>
    </row>
    <row r="312" spans="2:28" s="470" customFormat="1">
      <c r="B312" s="471"/>
      <c r="O312" s="471"/>
      <c r="AB312" s="471"/>
    </row>
    <row r="313" spans="2:28" s="470" customFormat="1">
      <c r="B313" s="471"/>
      <c r="O313" s="471"/>
      <c r="AB313" s="471"/>
    </row>
    <row r="314" spans="2:28" s="470" customFormat="1">
      <c r="B314" s="471"/>
      <c r="O314" s="471"/>
      <c r="AB314" s="471"/>
    </row>
    <row r="315" spans="2:28" s="470" customFormat="1">
      <c r="B315" s="471"/>
      <c r="O315" s="471"/>
      <c r="AB315" s="471"/>
    </row>
    <row r="316" spans="2:28" s="470" customFormat="1">
      <c r="B316" s="471"/>
      <c r="O316" s="471"/>
      <c r="AB316" s="471"/>
    </row>
    <row r="317" spans="2:28" s="470" customFormat="1">
      <c r="B317" s="471"/>
      <c r="O317" s="471"/>
      <c r="AB317" s="471"/>
    </row>
    <row r="318" spans="2:28" s="470" customFormat="1">
      <c r="B318" s="471"/>
      <c r="O318" s="471"/>
      <c r="AB318" s="471"/>
    </row>
    <row r="319" spans="2:28" s="470" customFormat="1">
      <c r="B319" s="471"/>
      <c r="O319" s="471"/>
      <c r="AB319" s="471"/>
    </row>
    <row r="320" spans="2:28" s="470" customFormat="1">
      <c r="B320" s="471"/>
      <c r="O320" s="471"/>
      <c r="AB320" s="471"/>
    </row>
    <row r="321" spans="2:28" s="470" customFormat="1">
      <c r="B321" s="471"/>
      <c r="O321" s="471"/>
      <c r="AB321" s="471"/>
    </row>
    <row r="322" spans="2:28" s="470" customFormat="1">
      <c r="B322" s="471"/>
      <c r="O322" s="471"/>
      <c r="AB322" s="471"/>
    </row>
    <row r="323" spans="2:28" s="470" customFormat="1">
      <c r="B323" s="471"/>
      <c r="O323" s="471"/>
      <c r="AB323" s="471"/>
    </row>
    <row r="324" spans="2:28" s="470" customFormat="1">
      <c r="B324" s="471"/>
      <c r="O324" s="471"/>
      <c r="AB324" s="471"/>
    </row>
    <row r="325" spans="2:28" s="470" customFormat="1">
      <c r="B325" s="471"/>
      <c r="O325" s="471"/>
      <c r="AB325" s="471"/>
    </row>
    <row r="326" spans="2:28" s="470" customFormat="1">
      <c r="B326" s="471"/>
      <c r="O326" s="471"/>
      <c r="AB326" s="471"/>
    </row>
    <row r="327" spans="2:28" s="470" customFormat="1">
      <c r="B327" s="471"/>
      <c r="O327" s="471"/>
      <c r="AB327" s="471"/>
    </row>
    <row r="328" spans="2:28" s="470" customFormat="1">
      <c r="B328" s="471"/>
      <c r="O328" s="471"/>
      <c r="AB328" s="471"/>
    </row>
    <row r="329" spans="2:28" s="470" customFormat="1">
      <c r="B329" s="471"/>
      <c r="O329" s="471"/>
      <c r="AB329" s="471"/>
    </row>
    <row r="330" spans="2:28" s="470" customFormat="1">
      <c r="B330" s="471"/>
      <c r="O330" s="471"/>
      <c r="AB330" s="471"/>
    </row>
    <row r="331" spans="2:28" s="470" customFormat="1">
      <c r="B331" s="471"/>
      <c r="O331" s="471"/>
      <c r="AB331" s="471"/>
    </row>
    <row r="332" spans="2:28" s="470" customFormat="1">
      <c r="B332" s="471"/>
      <c r="O332" s="471"/>
      <c r="AB332" s="471"/>
    </row>
    <row r="333" spans="2:28" s="470" customFormat="1">
      <c r="B333" s="471"/>
      <c r="O333" s="471"/>
      <c r="AB333" s="471"/>
    </row>
    <row r="334" spans="2:28" s="470" customFormat="1">
      <c r="B334" s="471"/>
      <c r="O334" s="471"/>
      <c r="AB334" s="471"/>
    </row>
    <row r="335" spans="2:28" s="470" customFormat="1">
      <c r="B335" s="471"/>
      <c r="O335" s="471"/>
      <c r="AB335" s="471"/>
    </row>
    <row r="336" spans="2:28" s="470" customFormat="1">
      <c r="B336" s="471"/>
      <c r="O336" s="471"/>
      <c r="AB336" s="471"/>
    </row>
    <row r="337" spans="2:28" s="470" customFormat="1">
      <c r="B337" s="471"/>
      <c r="O337" s="471"/>
      <c r="AB337" s="471"/>
    </row>
    <row r="338" spans="2:28" s="470" customFormat="1">
      <c r="B338" s="471"/>
      <c r="O338" s="471"/>
      <c r="AB338" s="471"/>
    </row>
    <row r="339" spans="2:28" s="470" customFormat="1">
      <c r="B339" s="471"/>
      <c r="O339" s="471"/>
      <c r="AB339" s="471"/>
    </row>
    <row r="340" spans="2:28" s="470" customFormat="1">
      <c r="B340" s="471"/>
      <c r="O340" s="471"/>
      <c r="AB340" s="471"/>
    </row>
    <row r="341" spans="2:28" s="470" customFormat="1">
      <c r="B341" s="471"/>
      <c r="O341" s="471"/>
      <c r="AB341" s="471"/>
    </row>
    <row r="342" spans="2:28" s="470" customFormat="1">
      <c r="B342" s="471"/>
      <c r="O342" s="471"/>
      <c r="AB342" s="471"/>
    </row>
    <row r="343" spans="2:28" s="470" customFormat="1">
      <c r="B343" s="471"/>
      <c r="O343" s="471"/>
      <c r="AB343" s="471"/>
    </row>
    <row r="344" spans="2:28" s="470" customFormat="1">
      <c r="B344" s="471"/>
      <c r="O344" s="471"/>
      <c r="AB344" s="471"/>
    </row>
    <row r="345" spans="2:28" s="470" customFormat="1">
      <c r="B345" s="471"/>
      <c r="O345" s="471"/>
      <c r="AB345" s="471"/>
    </row>
    <row r="346" spans="2:28" s="470" customFormat="1">
      <c r="B346" s="471"/>
      <c r="O346" s="471"/>
      <c r="AB346" s="471"/>
    </row>
    <row r="347" spans="2:28" s="470" customFormat="1">
      <c r="B347" s="471"/>
      <c r="O347" s="471"/>
      <c r="AB347" s="471"/>
    </row>
    <row r="348" spans="2:28" s="470" customFormat="1">
      <c r="B348" s="471"/>
      <c r="O348" s="471"/>
      <c r="AB348" s="471"/>
    </row>
    <row r="349" spans="2:28" s="470" customFormat="1">
      <c r="B349" s="471"/>
      <c r="O349" s="471"/>
      <c r="AB349" s="471"/>
    </row>
    <row r="350" spans="2:28" s="470" customFormat="1">
      <c r="B350" s="471"/>
      <c r="O350" s="471"/>
      <c r="AB350" s="471"/>
    </row>
    <row r="351" spans="2:28" s="470" customFormat="1">
      <c r="B351" s="471"/>
      <c r="O351" s="471"/>
      <c r="AB351" s="471"/>
    </row>
    <row r="352" spans="2:28" s="470" customFormat="1">
      <c r="B352" s="471"/>
      <c r="O352" s="471"/>
      <c r="AB352" s="471"/>
    </row>
    <row r="353" spans="2:28" s="470" customFormat="1">
      <c r="B353" s="471"/>
      <c r="O353" s="471"/>
      <c r="AB353" s="471"/>
    </row>
    <row r="354" spans="2:28" s="470" customFormat="1">
      <c r="B354" s="471"/>
      <c r="O354" s="471"/>
      <c r="AB354" s="471"/>
    </row>
    <row r="355" spans="2:28" s="470" customFormat="1">
      <c r="B355" s="471"/>
      <c r="O355" s="471"/>
      <c r="AB355" s="471"/>
    </row>
    <row r="356" spans="2:28" s="470" customFormat="1">
      <c r="B356" s="471"/>
      <c r="O356" s="471"/>
      <c r="AB356" s="471"/>
    </row>
    <row r="357" spans="2:28" s="470" customFormat="1">
      <c r="B357" s="471"/>
      <c r="O357" s="471"/>
      <c r="AB357" s="471"/>
    </row>
    <row r="358" spans="2:28" s="470" customFormat="1">
      <c r="B358" s="471"/>
      <c r="O358" s="471"/>
      <c r="AB358" s="471"/>
    </row>
    <row r="359" spans="2:28" s="470" customFormat="1">
      <c r="B359" s="471"/>
      <c r="O359" s="471"/>
      <c r="AB359" s="471"/>
    </row>
    <row r="360" spans="2:28" s="470" customFormat="1">
      <c r="B360" s="471"/>
      <c r="O360" s="471"/>
      <c r="AB360" s="471"/>
    </row>
    <row r="361" spans="2:28" s="470" customFormat="1">
      <c r="B361" s="471"/>
      <c r="O361" s="471"/>
      <c r="AB361" s="471"/>
    </row>
    <row r="362" spans="2:28" s="470" customFormat="1">
      <c r="B362" s="471"/>
      <c r="O362" s="471"/>
      <c r="AB362" s="471"/>
    </row>
    <row r="363" spans="2:28" s="470" customFormat="1">
      <c r="B363" s="471"/>
      <c r="O363" s="471"/>
      <c r="AB363" s="471"/>
    </row>
    <row r="364" spans="2:28" s="470" customFormat="1">
      <c r="B364" s="471"/>
      <c r="O364" s="471"/>
      <c r="AB364" s="471"/>
    </row>
    <row r="365" spans="2:28" s="470" customFormat="1">
      <c r="B365" s="471"/>
      <c r="O365" s="471"/>
      <c r="AB365" s="471"/>
    </row>
    <row r="366" spans="2:28" s="470" customFormat="1">
      <c r="B366" s="471"/>
      <c r="O366" s="471"/>
      <c r="AB366" s="471"/>
    </row>
    <row r="367" spans="2:28" s="470" customFormat="1">
      <c r="B367" s="471"/>
      <c r="O367" s="471"/>
      <c r="AB367" s="471"/>
    </row>
    <row r="368" spans="2:28" s="470" customFormat="1">
      <c r="B368" s="471"/>
      <c r="O368" s="471"/>
      <c r="AB368" s="471"/>
    </row>
    <row r="369" spans="2:28" s="470" customFormat="1">
      <c r="B369" s="471"/>
      <c r="O369" s="471"/>
      <c r="AB369" s="471"/>
    </row>
    <row r="370" spans="2:28" s="470" customFormat="1">
      <c r="B370" s="471"/>
      <c r="O370" s="471"/>
      <c r="AB370" s="471"/>
    </row>
    <row r="371" spans="2:28" s="470" customFormat="1">
      <c r="B371" s="471"/>
      <c r="O371" s="471"/>
      <c r="AB371" s="471"/>
    </row>
    <row r="372" spans="2:28" s="470" customFormat="1">
      <c r="B372" s="471"/>
      <c r="O372" s="471"/>
      <c r="AB372" s="471"/>
    </row>
    <row r="373" spans="2:28" s="470" customFormat="1">
      <c r="B373" s="471"/>
      <c r="O373" s="471"/>
      <c r="AB373" s="471"/>
    </row>
    <row r="374" spans="2:28" s="470" customFormat="1">
      <c r="B374" s="471"/>
      <c r="O374" s="471"/>
      <c r="AB374" s="471"/>
    </row>
    <row r="375" spans="2:28" s="470" customFormat="1">
      <c r="B375" s="471"/>
      <c r="O375" s="471"/>
      <c r="AB375" s="471"/>
    </row>
    <row r="376" spans="2:28" s="470" customFormat="1">
      <c r="B376" s="471"/>
      <c r="O376" s="471"/>
      <c r="AB376" s="471"/>
    </row>
    <row r="377" spans="2:28" s="470" customFormat="1">
      <c r="B377" s="471"/>
      <c r="O377" s="471"/>
      <c r="AB377" s="471"/>
    </row>
    <row r="378" spans="2:28" s="470" customFormat="1">
      <c r="B378" s="471"/>
      <c r="O378" s="471"/>
      <c r="AB378" s="471"/>
    </row>
    <row r="379" spans="2:28" s="470" customFormat="1">
      <c r="B379" s="471"/>
      <c r="O379" s="471"/>
      <c r="AB379" s="471"/>
    </row>
    <row r="380" spans="2:28" s="470" customFormat="1">
      <c r="B380" s="471"/>
      <c r="O380" s="471"/>
      <c r="AB380" s="471"/>
    </row>
    <row r="381" spans="2:28" s="470" customFormat="1">
      <c r="B381" s="471"/>
      <c r="O381" s="471"/>
      <c r="AB381" s="471"/>
    </row>
    <row r="382" spans="2:28" s="470" customFormat="1">
      <c r="B382" s="471"/>
      <c r="O382" s="471"/>
      <c r="AB382" s="471"/>
    </row>
    <row r="383" spans="2:28" s="470" customFormat="1">
      <c r="B383" s="471"/>
      <c r="O383" s="471"/>
      <c r="AB383" s="471"/>
    </row>
    <row r="384" spans="2:28" s="470" customFormat="1">
      <c r="B384" s="471"/>
      <c r="O384" s="471"/>
      <c r="AB384" s="471"/>
    </row>
    <row r="385" spans="2:28" s="470" customFormat="1">
      <c r="B385" s="471"/>
      <c r="O385" s="471"/>
      <c r="AB385" s="471"/>
    </row>
    <row r="386" spans="2:28" s="470" customFormat="1">
      <c r="B386" s="471"/>
      <c r="O386" s="471"/>
      <c r="AB386" s="471"/>
    </row>
    <row r="387" spans="2:28" s="470" customFormat="1">
      <c r="B387" s="471"/>
      <c r="O387" s="471"/>
      <c r="AB387" s="471"/>
    </row>
    <row r="388" spans="2:28" s="470" customFormat="1">
      <c r="B388" s="471"/>
      <c r="O388" s="471"/>
      <c r="AB388" s="471"/>
    </row>
    <row r="389" spans="2:28" s="470" customFormat="1">
      <c r="B389" s="471"/>
      <c r="O389" s="471"/>
      <c r="AB389" s="471"/>
    </row>
    <row r="390" spans="2:28" s="470" customFormat="1">
      <c r="B390" s="471"/>
      <c r="O390" s="471"/>
      <c r="AB390" s="471"/>
    </row>
    <row r="391" spans="2:28" s="470" customFormat="1">
      <c r="B391" s="471"/>
      <c r="O391" s="471"/>
      <c r="AB391" s="471"/>
    </row>
    <row r="392" spans="2:28" s="470" customFormat="1">
      <c r="B392" s="471"/>
      <c r="O392" s="471"/>
      <c r="AB392" s="471"/>
    </row>
    <row r="393" spans="2:28" s="470" customFormat="1">
      <c r="B393" s="471"/>
      <c r="O393" s="471"/>
      <c r="AB393" s="471"/>
    </row>
    <row r="394" spans="2:28" s="470" customFormat="1">
      <c r="B394" s="471"/>
      <c r="O394" s="471"/>
      <c r="AB394" s="471"/>
    </row>
    <row r="395" spans="2:28" s="470" customFormat="1">
      <c r="B395" s="471"/>
      <c r="O395" s="471"/>
      <c r="AB395" s="471"/>
    </row>
    <row r="396" spans="2:28" s="470" customFormat="1">
      <c r="B396" s="471"/>
      <c r="O396" s="471"/>
      <c r="AB396" s="471"/>
    </row>
    <row r="397" spans="2:28" s="470" customFormat="1">
      <c r="B397" s="471"/>
      <c r="O397" s="471"/>
      <c r="AB397" s="471"/>
    </row>
    <row r="398" spans="2:28" s="470" customFormat="1">
      <c r="B398" s="471"/>
      <c r="O398" s="471"/>
      <c r="AB398" s="471"/>
    </row>
    <row r="399" spans="2:28" s="470" customFormat="1">
      <c r="B399" s="471"/>
      <c r="O399" s="471"/>
      <c r="AB399" s="471"/>
    </row>
    <row r="400" spans="2:28" s="470" customFormat="1">
      <c r="B400" s="471"/>
      <c r="O400" s="471"/>
      <c r="AB400" s="471"/>
    </row>
    <row r="401" spans="2:28" s="470" customFormat="1">
      <c r="B401" s="471"/>
      <c r="O401" s="471"/>
      <c r="AB401" s="471"/>
    </row>
    <row r="402" spans="2:28" s="470" customFormat="1">
      <c r="B402" s="471"/>
      <c r="O402" s="471"/>
      <c r="AB402" s="471"/>
    </row>
    <row r="403" spans="2:28" s="470" customFormat="1">
      <c r="B403" s="471"/>
      <c r="O403" s="471"/>
      <c r="AB403" s="471"/>
    </row>
    <row r="404" spans="2:28" s="470" customFormat="1">
      <c r="B404" s="471"/>
      <c r="O404" s="471"/>
      <c r="AB404" s="471"/>
    </row>
    <row r="405" spans="2:28" s="470" customFormat="1">
      <c r="B405" s="471"/>
      <c r="O405" s="471"/>
      <c r="AB405" s="471"/>
    </row>
    <row r="406" spans="2:28" s="470" customFormat="1">
      <c r="B406" s="471"/>
      <c r="O406" s="471"/>
      <c r="AB406" s="471"/>
    </row>
    <row r="407" spans="2:28" s="470" customFormat="1">
      <c r="B407" s="471"/>
      <c r="O407" s="471"/>
      <c r="AB407" s="471"/>
    </row>
    <row r="408" spans="2:28" s="470" customFormat="1">
      <c r="B408" s="471"/>
      <c r="O408" s="471"/>
      <c r="AB408" s="471"/>
    </row>
    <row r="409" spans="2:28" s="470" customFormat="1">
      <c r="B409" s="471"/>
      <c r="O409" s="471"/>
      <c r="AB409" s="471"/>
    </row>
    <row r="410" spans="2:28" s="470" customFormat="1">
      <c r="B410" s="471"/>
      <c r="O410" s="471"/>
      <c r="AB410" s="471"/>
    </row>
    <row r="411" spans="2:28" s="470" customFormat="1">
      <c r="B411" s="471"/>
      <c r="O411" s="471"/>
      <c r="AB411" s="471"/>
    </row>
    <row r="412" spans="2:28" s="470" customFormat="1">
      <c r="B412" s="471"/>
      <c r="O412" s="471"/>
      <c r="AB412" s="471"/>
    </row>
    <row r="413" spans="2:28" s="470" customFormat="1">
      <c r="B413" s="471"/>
      <c r="O413" s="471"/>
      <c r="AB413" s="471"/>
    </row>
    <row r="414" spans="2:28" s="470" customFormat="1">
      <c r="B414" s="471"/>
      <c r="O414" s="471"/>
      <c r="AB414" s="471"/>
    </row>
    <row r="415" spans="2:28" s="470" customFormat="1">
      <c r="B415" s="471"/>
      <c r="O415" s="471"/>
      <c r="AB415" s="471"/>
    </row>
    <row r="416" spans="2:28" s="470" customFormat="1">
      <c r="B416" s="471"/>
      <c r="O416" s="471"/>
      <c r="AB416" s="471"/>
    </row>
    <row r="417" spans="2:28" s="470" customFormat="1">
      <c r="B417" s="471"/>
      <c r="O417" s="471"/>
      <c r="AB417" s="471"/>
    </row>
    <row r="418" spans="2:28" s="470" customFormat="1">
      <c r="B418" s="471"/>
      <c r="O418" s="471"/>
      <c r="AB418" s="471"/>
    </row>
    <row r="419" spans="2:28" s="470" customFormat="1">
      <c r="B419" s="471"/>
      <c r="O419" s="471"/>
      <c r="AB419" s="471"/>
    </row>
    <row r="420" spans="2:28" s="470" customFormat="1">
      <c r="B420" s="471"/>
      <c r="O420" s="471"/>
      <c r="AB420" s="471"/>
    </row>
    <row r="421" spans="2:28" s="470" customFormat="1">
      <c r="B421" s="471"/>
      <c r="O421" s="471"/>
      <c r="AB421" s="471"/>
    </row>
    <row r="422" spans="2:28" s="470" customFormat="1">
      <c r="B422" s="471"/>
      <c r="O422" s="471"/>
      <c r="AB422" s="471"/>
    </row>
    <row r="423" spans="2:28" s="470" customFormat="1">
      <c r="B423" s="471"/>
      <c r="O423" s="471"/>
      <c r="AB423" s="471"/>
    </row>
    <row r="424" spans="2:28" s="470" customFormat="1">
      <c r="B424" s="471"/>
      <c r="O424" s="471"/>
      <c r="AB424" s="471"/>
    </row>
    <row r="425" spans="2:28" s="470" customFormat="1">
      <c r="B425" s="471"/>
      <c r="O425" s="471"/>
      <c r="AB425" s="471"/>
    </row>
    <row r="426" spans="2:28" s="470" customFormat="1">
      <c r="B426" s="471"/>
      <c r="O426" s="471"/>
      <c r="AB426" s="471"/>
    </row>
    <row r="427" spans="2:28" s="470" customFormat="1">
      <c r="B427" s="471"/>
      <c r="O427" s="471"/>
      <c r="AB427" s="471"/>
    </row>
    <row r="428" spans="2:28" s="470" customFormat="1">
      <c r="B428" s="471"/>
      <c r="O428" s="471"/>
      <c r="AB428" s="471"/>
    </row>
    <row r="429" spans="2:28" s="470" customFormat="1">
      <c r="B429" s="471"/>
      <c r="O429" s="471"/>
      <c r="AB429" s="471"/>
    </row>
    <row r="430" spans="2:28" s="470" customFormat="1">
      <c r="B430" s="471"/>
      <c r="O430" s="471"/>
      <c r="AB430" s="471"/>
    </row>
    <row r="431" spans="2:28" s="470" customFormat="1">
      <c r="B431" s="471"/>
      <c r="O431" s="471"/>
      <c r="AB431" s="471"/>
    </row>
    <row r="432" spans="2:28" s="470" customFormat="1">
      <c r="B432" s="471"/>
      <c r="O432" s="471"/>
      <c r="AB432" s="471"/>
    </row>
    <row r="433" spans="2:28" s="470" customFormat="1">
      <c r="B433" s="471"/>
      <c r="O433" s="471"/>
      <c r="AB433" s="471"/>
    </row>
    <row r="434" spans="2:28" s="470" customFormat="1">
      <c r="B434" s="471"/>
      <c r="O434" s="471"/>
      <c r="AB434" s="471"/>
    </row>
    <row r="435" spans="2:28" s="470" customFormat="1">
      <c r="B435" s="471"/>
      <c r="O435" s="471"/>
      <c r="AB435" s="471"/>
    </row>
    <row r="436" spans="2:28" s="470" customFormat="1">
      <c r="B436" s="471"/>
      <c r="O436" s="471"/>
      <c r="AB436" s="471"/>
    </row>
    <row r="437" spans="2:28" s="470" customFormat="1">
      <c r="B437" s="471"/>
      <c r="O437" s="471"/>
      <c r="AB437" s="471"/>
    </row>
    <row r="438" spans="2:28" s="470" customFormat="1">
      <c r="B438" s="471"/>
      <c r="O438" s="471"/>
      <c r="AB438" s="471"/>
    </row>
    <row r="439" spans="2:28" s="470" customFormat="1">
      <c r="B439" s="471"/>
      <c r="O439" s="471"/>
      <c r="AB439" s="471"/>
    </row>
    <row r="440" spans="2:28" s="470" customFormat="1">
      <c r="B440" s="471"/>
      <c r="O440" s="471"/>
      <c r="AB440" s="471"/>
    </row>
    <row r="441" spans="2:28" s="470" customFormat="1">
      <c r="B441" s="471"/>
      <c r="O441" s="471"/>
      <c r="AB441" s="471"/>
    </row>
    <row r="442" spans="2:28" s="470" customFormat="1">
      <c r="B442" s="471"/>
      <c r="O442" s="471"/>
      <c r="AB442" s="471"/>
    </row>
    <row r="443" spans="2:28" s="470" customFormat="1">
      <c r="B443" s="471"/>
      <c r="O443" s="471"/>
      <c r="AB443" s="471"/>
    </row>
    <row r="444" spans="2:28" s="470" customFormat="1">
      <c r="B444" s="471"/>
      <c r="O444" s="471"/>
      <c r="AB444" s="471"/>
    </row>
    <row r="445" spans="2:28" s="470" customFormat="1">
      <c r="B445" s="471"/>
      <c r="O445" s="471"/>
      <c r="AB445" s="471"/>
    </row>
    <row r="446" spans="2:28" s="470" customFormat="1">
      <c r="B446" s="471"/>
      <c r="O446" s="471"/>
      <c r="AB446" s="471"/>
    </row>
    <row r="447" spans="2:28" s="470" customFormat="1">
      <c r="B447" s="471"/>
      <c r="O447" s="471"/>
      <c r="AB447" s="471"/>
    </row>
    <row r="448" spans="2:28" s="470" customFormat="1">
      <c r="B448" s="471"/>
      <c r="O448" s="471"/>
      <c r="AB448" s="471"/>
    </row>
    <row r="449" spans="2:28" s="470" customFormat="1">
      <c r="B449" s="471"/>
      <c r="O449" s="471"/>
      <c r="AB449" s="471"/>
    </row>
    <row r="450" spans="2:28" s="470" customFormat="1">
      <c r="B450" s="471"/>
      <c r="O450" s="471"/>
      <c r="AB450" s="471"/>
    </row>
    <row r="451" spans="2:28" s="470" customFormat="1">
      <c r="B451" s="471"/>
      <c r="O451" s="471"/>
      <c r="AB451" s="471"/>
    </row>
    <row r="452" spans="2:28" s="470" customFormat="1">
      <c r="B452" s="471"/>
      <c r="O452" s="471"/>
      <c r="AB452" s="471"/>
    </row>
    <row r="453" spans="2:28" s="470" customFormat="1">
      <c r="B453" s="471"/>
      <c r="O453" s="471"/>
      <c r="AB453" s="471"/>
    </row>
    <row r="454" spans="2:28" s="470" customFormat="1">
      <c r="B454" s="471"/>
      <c r="O454" s="471"/>
      <c r="AB454" s="471"/>
    </row>
    <row r="455" spans="2:28" s="470" customFormat="1">
      <c r="B455" s="471"/>
      <c r="O455" s="471"/>
      <c r="AB455" s="471"/>
    </row>
    <row r="456" spans="2:28" s="470" customFormat="1">
      <c r="B456" s="471"/>
      <c r="O456" s="471"/>
      <c r="AB456" s="471"/>
    </row>
    <row r="457" spans="2:28" s="470" customFormat="1">
      <c r="B457" s="471"/>
      <c r="O457" s="471"/>
      <c r="AB457" s="471"/>
    </row>
    <row r="458" spans="2:28" s="470" customFormat="1">
      <c r="B458" s="471"/>
      <c r="O458" s="471"/>
      <c r="AB458" s="471"/>
    </row>
    <row r="459" spans="2:28" s="470" customFormat="1">
      <c r="B459" s="471"/>
      <c r="O459" s="471"/>
      <c r="AB459" s="471"/>
    </row>
    <row r="460" spans="2:28" s="470" customFormat="1">
      <c r="B460" s="471"/>
      <c r="O460" s="471"/>
      <c r="AB460" s="471"/>
    </row>
    <row r="461" spans="2:28" s="470" customFormat="1">
      <c r="B461" s="471"/>
      <c r="O461" s="471"/>
      <c r="AB461" s="471"/>
    </row>
    <row r="462" spans="2:28" s="470" customFormat="1">
      <c r="B462" s="471"/>
      <c r="O462" s="471"/>
      <c r="AB462" s="471"/>
    </row>
    <row r="463" spans="2:28" s="470" customFormat="1">
      <c r="B463" s="471"/>
      <c r="O463" s="471"/>
      <c r="AB463" s="471"/>
    </row>
    <row r="464" spans="2:28" s="470" customFormat="1">
      <c r="B464" s="471"/>
      <c r="O464" s="471"/>
      <c r="AB464" s="471"/>
    </row>
    <row r="465" spans="2:28" s="470" customFormat="1">
      <c r="B465" s="471"/>
      <c r="O465" s="471"/>
      <c r="AB465" s="471"/>
    </row>
    <row r="466" spans="2:28" s="470" customFormat="1">
      <c r="B466" s="471"/>
      <c r="O466" s="471"/>
      <c r="AB466" s="471"/>
    </row>
    <row r="467" spans="2:28" s="470" customFormat="1">
      <c r="B467" s="471"/>
      <c r="O467" s="471"/>
      <c r="AB467" s="471"/>
    </row>
    <row r="468" spans="2:28" s="470" customFormat="1">
      <c r="B468" s="471"/>
      <c r="O468" s="471"/>
      <c r="AB468" s="471"/>
    </row>
    <row r="469" spans="2:28" s="470" customFormat="1">
      <c r="B469" s="471"/>
      <c r="O469" s="471"/>
      <c r="AB469" s="471"/>
    </row>
    <row r="470" spans="2:28" s="470" customFormat="1">
      <c r="B470" s="471"/>
      <c r="O470" s="471"/>
      <c r="AB470" s="471"/>
    </row>
    <row r="471" spans="2:28" s="470" customFormat="1">
      <c r="B471" s="471"/>
      <c r="O471" s="471"/>
      <c r="AB471" s="471"/>
    </row>
    <row r="472" spans="2:28" s="470" customFormat="1">
      <c r="B472" s="471"/>
      <c r="O472" s="471"/>
      <c r="AB472" s="471"/>
    </row>
    <row r="473" spans="2:28" s="470" customFormat="1">
      <c r="B473" s="471"/>
      <c r="O473" s="471"/>
      <c r="AB473" s="471"/>
    </row>
    <row r="474" spans="2:28" s="470" customFormat="1">
      <c r="B474" s="471"/>
      <c r="O474" s="471"/>
      <c r="AB474" s="471"/>
    </row>
    <row r="475" spans="2:28" s="470" customFormat="1">
      <c r="B475" s="471"/>
      <c r="O475" s="471"/>
      <c r="AB475" s="471"/>
    </row>
    <row r="476" spans="2:28" s="470" customFormat="1">
      <c r="B476" s="471"/>
      <c r="O476" s="471"/>
      <c r="AB476" s="471"/>
    </row>
    <row r="477" spans="2:28" s="470" customFormat="1">
      <c r="B477" s="471"/>
      <c r="O477" s="471"/>
      <c r="AB477" s="471"/>
    </row>
    <row r="478" spans="2:28" s="470" customFormat="1">
      <c r="B478" s="471"/>
      <c r="O478" s="471"/>
      <c r="AB478" s="471"/>
    </row>
    <row r="479" spans="2:28" s="470" customFormat="1">
      <c r="B479" s="471"/>
      <c r="O479" s="471"/>
      <c r="AB479" s="471"/>
    </row>
    <row r="480" spans="2:28" s="470" customFormat="1">
      <c r="B480" s="471"/>
      <c r="O480" s="471"/>
      <c r="AB480" s="471"/>
    </row>
    <row r="481" spans="2:28" s="470" customFormat="1">
      <c r="B481" s="471"/>
      <c r="O481" s="471"/>
      <c r="AB481" s="471"/>
    </row>
    <row r="482" spans="2:28" s="470" customFormat="1">
      <c r="B482" s="471"/>
      <c r="O482" s="471"/>
      <c r="AB482" s="471"/>
    </row>
    <row r="483" spans="2:28" s="470" customFormat="1">
      <c r="B483" s="471"/>
      <c r="O483" s="471"/>
      <c r="AB483" s="471"/>
    </row>
    <row r="484" spans="2:28" s="470" customFormat="1">
      <c r="B484" s="471"/>
      <c r="O484" s="471"/>
      <c r="AB484" s="471"/>
    </row>
    <row r="485" spans="2:28" s="470" customFormat="1">
      <c r="B485" s="471"/>
      <c r="O485" s="471"/>
      <c r="AB485" s="471"/>
    </row>
    <row r="486" spans="2:28" s="470" customFormat="1">
      <c r="B486" s="471"/>
      <c r="O486" s="471"/>
      <c r="AB486" s="471"/>
    </row>
    <row r="487" spans="2:28" s="470" customFormat="1">
      <c r="B487" s="471"/>
      <c r="O487" s="471"/>
      <c r="AB487" s="471"/>
    </row>
    <row r="488" spans="2:28" s="470" customFormat="1">
      <c r="B488" s="471"/>
      <c r="O488" s="471"/>
      <c r="AB488" s="471"/>
    </row>
    <row r="489" spans="2:28" s="470" customFormat="1">
      <c r="B489" s="471"/>
      <c r="O489" s="471"/>
      <c r="AB489" s="471"/>
    </row>
    <row r="490" spans="2:28" s="470" customFormat="1">
      <c r="B490" s="471"/>
      <c r="O490" s="471"/>
      <c r="AB490" s="471"/>
    </row>
    <row r="491" spans="2:28" s="470" customFormat="1">
      <c r="B491" s="471"/>
      <c r="O491" s="471"/>
      <c r="AB491" s="471"/>
    </row>
    <row r="492" spans="2:28" s="470" customFormat="1">
      <c r="B492" s="471"/>
      <c r="O492" s="471"/>
      <c r="AB492" s="471"/>
    </row>
    <row r="493" spans="2:28" s="470" customFormat="1">
      <c r="B493" s="471"/>
      <c r="O493" s="471"/>
      <c r="AB493" s="471"/>
    </row>
    <row r="494" spans="2:28" s="470" customFormat="1">
      <c r="B494" s="471"/>
      <c r="O494" s="471"/>
      <c r="AB494" s="471"/>
    </row>
    <row r="495" spans="2:28" s="470" customFormat="1">
      <c r="B495" s="471"/>
      <c r="O495" s="471"/>
      <c r="AB495" s="471"/>
    </row>
    <row r="496" spans="2:28" s="470" customFormat="1">
      <c r="B496" s="471"/>
      <c r="O496" s="471"/>
      <c r="AB496" s="471"/>
    </row>
    <row r="497" spans="2:28" s="470" customFormat="1">
      <c r="B497" s="471"/>
      <c r="O497" s="471"/>
      <c r="AB497" s="471"/>
    </row>
    <row r="498" spans="2:28" s="470" customFormat="1">
      <c r="B498" s="471"/>
      <c r="O498" s="471"/>
      <c r="AB498" s="471"/>
    </row>
    <row r="499" spans="2:28" s="470" customFormat="1">
      <c r="B499" s="471"/>
      <c r="O499" s="471"/>
      <c r="AB499" s="471"/>
    </row>
    <row r="500" spans="2:28" s="470" customFormat="1">
      <c r="B500" s="471"/>
      <c r="O500" s="471"/>
      <c r="AB500" s="471"/>
    </row>
    <row r="501" spans="2:28" s="470" customFormat="1">
      <c r="B501" s="471"/>
      <c r="O501" s="471"/>
      <c r="AB501" s="471"/>
    </row>
    <row r="502" spans="2:28" s="470" customFormat="1">
      <c r="B502" s="471"/>
      <c r="O502" s="471"/>
      <c r="AB502" s="471"/>
    </row>
    <row r="503" spans="2:28" s="470" customFormat="1">
      <c r="B503" s="471"/>
      <c r="O503" s="471"/>
      <c r="AB503" s="471"/>
    </row>
    <row r="504" spans="2:28" s="470" customFormat="1">
      <c r="B504" s="471"/>
      <c r="O504" s="471"/>
      <c r="AB504" s="471"/>
    </row>
    <row r="505" spans="2:28" s="470" customFormat="1">
      <c r="B505" s="471"/>
      <c r="O505" s="471"/>
      <c r="AB505" s="471"/>
    </row>
    <row r="506" spans="2:28" s="470" customFormat="1">
      <c r="B506" s="471"/>
      <c r="O506" s="471"/>
      <c r="AB506" s="471"/>
    </row>
    <row r="507" spans="2:28" s="470" customFormat="1">
      <c r="B507" s="471"/>
      <c r="O507" s="471"/>
      <c r="AB507" s="471"/>
    </row>
    <row r="508" spans="2:28" s="470" customFormat="1">
      <c r="B508" s="471"/>
      <c r="O508" s="471"/>
      <c r="AB508" s="471"/>
    </row>
    <row r="509" spans="2:28" s="470" customFormat="1">
      <c r="B509" s="471"/>
      <c r="O509" s="471"/>
      <c r="AB509" s="471"/>
    </row>
    <row r="510" spans="2:28" s="470" customFormat="1">
      <c r="B510" s="471"/>
      <c r="O510" s="471"/>
      <c r="AB510" s="471"/>
    </row>
    <row r="511" spans="2:28" s="470" customFormat="1">
      <c r="B511" s="471"/>
      <c r="O511" s="471"/>
      <c r="AB511" s="471"/>
    </row>
    <row r="512" spans="2:28" s="470" customFormat="1">
      <c r="B512" s="471"/>
      <c r="O512" s="471"/>
      <c r="AB512" s="471"/>
    </row>
    <row r="513" spans="2:28" s="470" customFormat="1">
      <c r="B513" s="471"/>
      <c r="O513" s="471"/>
      <c r="AB513" s="471"/>
    </row>
    <row r="514" spans="2:28" s="470" customFormat="1">
      <c r="B514" s="471"/>
      <c r="O514" s="471"/>
      <c r="AB514" s="471"/>
    </row>
    <row r="515" spans="2:28" s="470" customFormat="1">
      <c r="B515" s="471"/>
      <c r="O515" s="471"/>
      <c r="AB515" s="471"/>
    </row>
    <row r="516" spans="2:28" s="470" customFormat="1">
      <c r="B516" s="471"/>
      <c r="O516" s="471"/>
      <c r="AB516" s="471"/>
    </row>
    <row r="517" spans="2:28" s="470" customFormat="1">
      <c r="B517" s="471"/>
      <c r="O517" s="471"/>
      <c r="AB517" s="471"/>
    </row>
    <row r="518" spans="2:28" s="470" customFormat="1">
      <c r="B518" s="471"/>
      <c r="O518" s="471"/>
      <c r="AB518" s="471"/>
    </row>
    <row r="519" spans="2:28" s="470" customFormat="1">
      <c r="B519" s="471"/>
      <c r="O519" s="471"/>
      <c r="AB519" s="471"/>
    </row>
    <row r="520" spans="2:28" s="470" customFormat="1">
      <c r="B520" s="471"/>
      <c r="O520" s="471"/>
      <c r="AB520" s="471"/>
    </row>
    <row r="521" spans="2:28" s="470" customFormat="1">
      <c r="B521" s="471"/>
      <c r="O521" s="471"/>
      <c r="AB521" s="471"/>
    </row>
    <row r="522" spans="2:28" s="470" customFormat="1">
      <c r="B522" s="471"/>
      <c r="O522" s="471"/>
      <c r="AB522" s="471"/>
    </row>
    <row r="523" spans="2:28" s="470" customFormat="1">
      <c r="B523" s="471"/>
      <c r="O523" s="471"/>
      <c r="AB523" s="471"/>
    </row>
    <row r="524" spans="2:28" s="470" customFormat="1">
      <c r="B524" s="471"/>
      <c r="O524" s="471"/>
      <c r="AB524" s="471"/>
    </row>
    <row r="525" spans="2:28" s="470" customFormat="1">
      <c r="B525" s="471"/>
      <c r="O525" s="471"/>
      <c r="AB525" s="471"/>
    </row>
    <row r="526" spans="2:28" s="470" customFormat="1">
      <c r="B526" s="471"/>
      <c r="O526" s="471"/>
      <c r="AB526" s="471"/>
    </row>
    <row r="527" spans="2:28" s="470" customFormat="1">
      <c r="B527" s="471"/>
      <c r="O527" s="471"/>
      <c r="AB527" s="471"/>
    </row>
    <row r="528" spans="2:28" s="470" customFormat="1">
      <c r="B528" s="471"/>
      <c r="O528" s="471"/>
      <c r="AB528" s="471"/>
    </row>
    <row r="529" spans="2:28" s="470" customFormat="1">
      <c r="B529" s="471"/>
      <c r="O529" s="471"/>
      <c r="AB529" s="471"/>
    </row>
    <row r="530" spans="2:28" s="470" customFormat="1">
      <c r="B530" s="471"/>
      <c r="O530" s="471"/>
      <c r="AB530" s="471"/>
    </row>
    <row r="531" spans="2:28" s="470" customFormat="1">
      <c r="B531" s="471"/>
      <c r="O531" s="471"/>
      <c r="AB531" s="471"/>
    </row>
    <row r="532" spans="2:28" s="470" customFormat="1">
      <c r="B532" s="471"/>
      <c r="O532" s="471"/>
      <c r="AB532" s="471"/>
    </row>
    <row r="533" spans="2:28" s="470" customFormat="1">
      <c r="B533" s="471"/>
      <c r="O533" s="471"/>
      <c r="AB533" s="471"/>
    </row>
    <row r="534" spans="2:28" s="470" customFormat="1">
      <c r="B534" s="471"/>
      <c r="O534" s="471"/>
      <c r="AB534" s="471"/>
    </row>
    <row r="535" spans="2:28" s="470" customFormat="1">
      <c r="B535" s="471"/>
      <c r="O535" s="471"/>
      <c r="AB535" s="471"/>
    </row>
    <row r="536" spans="2:28" s="470" customFormat="1">
      <c r="B536" s="471"/>
      <c r="O536" s="471"/>
      <c r="AB536" s="471"/>
    </row>
    <row r="537" spans="2:28" s="470" customFormat="1">
      <c r="B537" s="471"/>
      <c r="O537" s="471"/>
      <c r="AB537" s="471"/>
    </row>
    <row r="538" spans="2:28" s="470" customFormat="1">
      <c r="B538" s="471"/>
      <c r="O538" s="471"/>
      <c r="AB538" s="471"/>
    </row>
    <row r="539" spans="2:28" s="470" customFormat="1">
      <c r="B539" s="471"/>
      <c r="O539" s="471"/>
      <c r="AB539" s="471"/>
    </row>
    <row r="540" spans="2:28" s="470" customFormat="1">
      <c r="B540" s="471"/>
      <c r="O540" s="471"/>
      <c r="AB540" s="471"/>
    </row>
    <row r="541" spans="2:28" s="470" customFormat="1">
      <c r="B541" s="471"/>
      <c r="O541" s="471"/>
      <c r="AB541" s="471"/>
    </row>
    <row r="542" spans="2:28" s="470" customFormat="1">
      <c r="B542" s="471"/>
      <c r="O542" s="471"/>
      <c r="AB542" s="471"/>
    </row>
    <row r="543" spans="2:28" s="470" customFormat="1">
      <c r="B543" s="471"/>
      <c r="O543" s="471"/>
      <c r="AB543" s="471"/>
    </row>
    <row r="544" spans="2:28" s="470" customFormat="1">
      <c r="B544" s="471"/>
      <c r="O544" s="471"/>
      <c r="AB544" s="471"/>
    </row>
    <row r="545" spans="2:28" s="470" customFormat="1">
      <c r="B545" s="471"/>
      <c r="O545" s="471"/>
      <c r="AB545" s="471"/>
    </row>
    <row r="546" spans="2:28" s="470" customFormat="1">
      <c r="B546" s="471"/>
      <c r="O546" s="471"/>
      <c r="AB546" s="471"/>
    </row>
    <row r="547" spans="2:28" s="470" customFormat="1">
      <c r="B547" s="471"/>
      <c r="O547" s="471"/>
      <c r="AB547" s="471"/>
    </row>
    <row r="548" spans="2:28" s="470" customFormat="1">
      <c r="B548" s="471"/>
      <c r="O548" s="471"/>
      <c r="AB548" s="471"/>
    </row>
    <row r="549" spans="2:28" s="470" customFormat="1">
      <c r="B549" s="471"/>
      <c r="O549" s="471"/>
      <c r="AB549" s="471"/>
    </row>
    <row r="550" spans="2:28" s="470" customFormat="1">
      <c r="B550" s="471"/>
      <c r="O550" s="471"/>
      <c r="AB550" s="471"/>
    </row>
    <row r="551" spans="2:28" s="470" customFormat="1">
      <c r="B551" s="471"/>
      <c r="O551" s="471"/>
      <c r="AB551" s="471"/>
    </row>
    <row r="552" spans="2:28" s="470" customFormat="1">
      <c r="B552" s="471"/>
      <c r="O552" s="471"/>
      <c r="AB552" s="471"/>
    </row>
    <row r="553" spans="2:28" s="470" customFormat="1">
      <c r="B553" s="471"/>
      <c r="O553" s="471"/>
      <c r="AB553" s="471"/>
    </row>
    <row r="554" spans="2:28" s="470" customFormat="1">
      <c r="B554" s="471"/>
      <c r="O554" s="471"/>
      <c r="AB554" s="471"/>
    </row>
    <row r="555" spans="2:28" s="470" customFormat="1">
      <c r="B555" s="471"/>
      <c r="O555" s="471"/>
      <c r="AB555" s="471"/>
    </row>
    <row r="556" spans="2:28" s="470" customFormat="1">
      <c r="B556" s="471"/>
      <c r="O556" s="471"/>
      <c r="AB556" s="471"/>
    </row>
    <row r="557" spans="2:28" s="470" customFormat="1">
      <c r="B557" s="471"/>
      <c r="O557" s="471"/>
      <c r="AB557" s="471"/>
    </row>
    <row r="558" spans="2:28" s="470" customFormat="1">
      <c r="B558" s="471"/>
      <c r="O558" s="471"/>
      <c r="AB558" s="471"/>
    </row>
    <row r="559" spans="2:28" s="470" customFormat="1">
      <c r="B559" s="471"/>
      <c r="O559" s="471"/>
      <c r="AB559" s="471"/>
    </row>
    <row r="560" spans="2:28" s="470" customFormat="1">
      <c r="B560" s="471"/>
      <c r="O560" s="471"/>
      <c r="AB560" s="471"/>
    </row>
    <row r="561" spans="2:28" s="470" customFormat="1">
      <c r="B561" s="471"/>
      <c r="O561" s="471"/>
      <c r="AB561" s="471"/>
    </row>
    <row r="562" spans="2:28" s="470" customFormat="1">
      <c r="B562" s="471"/>
      <c r="O562" s="471"/>
      <c r="AB562" s="471"/>
    </row>
    <row r="563" spans="2:28" s="470" customFormat="1">
      <c r="B563" s="471"/>
      <c r="O563" s="471"/>
      <c r="AB563" s="471"/>
    </row>
    <row r="564" spans="2:28" s="470" customFormat="1">
      <c r="B564" s="471"/>
      <c r="O564" s="471"/>
      <c r="AB564" s="471"/>
    </row>
    <row r="565" spans="2:28" s="470" customFormat="1">
      <c r="B565" s="471"/>
      <c r="O565" s="471"/>
      <c r="AB565" s="471"/>
    </row>
    <row r="566" spans="2:28" s="470" customFormat="1">
      <c r="B566" s="471"/>
      <c r="O566" s="471"/>
      <c r="AB566" s="471"/>
    </row>
    <row r="567" spans="2:28" s="470" customFormat="1">
      <c r="B567" s="471"/>
      <c r="O567" s="471"/>
      <c r="AB567" s="471"/>
    </row>
    <row r="568" spans="2:28" s="470" customFormat="1">
      <c r="B568" s="471"/>
      <c r="O568" s="471"/>
      <c r="AB568" s="471"/>
    </row>
    <row r="569" spans="2:28" s="470" customFormat="1">
      <c r="B569" s="471"/>
      <c r="O569" s="471"/>
      <c r="AB569" s="471"/>
    </row>
    <row r="570" spans="2:28" s="470" customFormat="1">
      <c r="B570" s="471"/>
      <c r="O570" s="471"/>
      <c r="AB570" s="471"/>
    </row>
    <row r="571" spans="2:28" s="470" customFormat="1">
      <c r="B571" s="471"/>
      <c r="O571" s="471"/>
      <c r="AB571" s="471"/>
    </row>
    <row r="572" spans="2:28" s="470" customFormat="1">
      <c r="B572" s="471"/>
      <c r="O572" s="471"/>
      <c r="AB572" s="471"/>
    </row>
    <row r="573" spans="2:28" s="470" customFormat="1">
      <c r="B573" s="471"/>
      <c r="O573" s="471"/>
      <c r="AB573" s="471"/>
    </row>
    <row r="574" spans="2:28" s="470" customFormat="1">
      <c r="B574" s="471"/>
      <c r="O574" s="471"/>
      <c r="AB574" s="471"/>
    </row>
    <row r="575" spans="2:28" s="470" customFormat="1">
      <c r="B575" s="471"/>
      <c r="O575" s="471"/>
      <c r="AB575" s="471"/>
    </row>
    <row r="576" spans="2:28" s="470" customFormat="1">
      <c r="B576" s="471"/>
      <c r="O576" s="471"/>
      <c r="AB576" s="471"/>
    </row>
    <row r="577" spans="2:28" s="470" customFormat="1">
      <c r="B577" s="471"/>
      <c r="O577" s="471"/>
      <c r="AB577" s="471"/>
    </row>
    <row r="578" spans="2:28" s="470" customFormat="1">
      <c r="B578" s="471"/>
      <c r="O578" s="471"/>
      <c r="AB578" s="471"/>
    </row>
    <row r="579" spans="2:28" s="470" customFormat="1">
      <c r="B579" s="471"/>
      <c r="O579" s="471"/>
      <c r="AB579" s="471"/>
    </row>
    <row r="580" spans="2:28" s="470" customFormat="1">
      <c r="B580" s="471"/>
      <c r="O580" s="471"/>
      <c r="AB580" s="471"/>
    </row>
    <row r="581" spans="2:28" s="470" customFormat="1">
      <c r="B581" s="471"/>
      <c r="O581" s="471"/>
      <c r="AB581" s="471"/>
    </row>
    <row r="582" spans="2:28" s="470" customFormat="1">
      <c r="B582" s="471"/>
      <c r="O582" s="471"/>
      <c r="AB582" s="471"/>
    </row>
    <row r="583" spans="2:28" s="470" customFormat="1">
      <c r="B583" s="471"/>
      <c r="O583" s="471"/>
      <c r="AB583" s="471"/>
    </row>
    <row r="584" spans="2:28" s="470" customFormat="1">
      <c r="B584" s="471"/>
      <c r="O584" s="471"/>
      <c r="AB584" s="471"/>
    </row>
    <row r="585" spans="2:28" s="470" customFormat="1">
      <c r="B585" s="471"/>
      <c r="O585" s="471"/>
      <c r="AB585" s="471"/>
    </row>
    <row r="586" spans="2:28" s="470" customFormat="1">
      <c r="B586" s="471"/>
      <c r="O586" s="471"/>
      <c r="AB586" s="471"/>
    </row>
    <row r="587" spans="2:28" s="470" customFormat="1">
      <c r="B587" s="471"/>
      <c r="O587" s="471"/>
      <c r="AB587" s="471"/>
    </row>
    <row r="588" spans="2:28" s="470" customFormat="1">
      <c r="B588" s="471"/>
      <c r="O588" s="471"/>
      <c r="AB588" s="471"/>
    </row>
    <row r="589" spans="2:28" s="470" customFormat="1">
      <c r="B589" s="471"/>
      <c r="O589" s="471"/>
      <c r="AB589" s="471"/>
    </row>
    <row r="590" spans="2:28" s="470" customFormat="1">
      <c r="B590" s="471"/>
      <c r="O590" s="471"/>
      <c r="AB590" s="471"/>
    </row>
    <row r="591" spans="2:28" s="470" customFormat="1">
      <c r="B591" s="471"/>
      <c r="O591" s="471"/>
      <c r="AB591" s="471"/>
    </row>
    <row r="592" spans="2:28" s="470" customFormat="1">
      <c r="B592" s="471"/>
      <c r="O592" s="471"/>
      <c r="AB592" s="471"/>
    </row>
    <row r="593" spans="2:28" s="470" customFormat="1">
      <c r="B593" s="471"/>
      <c r="O593" s="471"/>
      <c r="AB593" s="471"/>
    </row>
    <row r="594" spans="2:28" s="470" customFormat="1">
      <c r="B594" s="471"/>
      <c r="O594" s="471"/>
      <c r="AB594" s="471"/>
    </row>
    <row r="595" spans="2:28" s="470" customFormat="1">
      <c r="B595" s="471"/>
      <c r="O595" s="471"/>
      <c r="AB595" s="471"/>
    </row>
    <row r="596" spans="2:28" s="470" customFormat="1">
      <c r="B596" s="471"/>
      <c r="O596" s="471"/>
      <c r="AB596" s="471"/>
    </row>
    <row r="597" spans="2:28" s="470" customFormat="1">
      <c r="B597" s="471"/>
      <c r="O597" s="471"/>
      <c r="AB597" s="471"/>
    </row>
    <row r="598" spans="2:28" s="470" customFormat="1">
      <c r="B598" s="471"/>
      <c r="O598" s="471"/>
      <c r="AB598" s="471"/>
    </row>
    <row r="599" spans="2:28" s="470" customFormat="1">
      <c r="B599" s="471"/>
      <c r="O599" s="471"/>
      <c r="AB599" s="471"/>
    </row>
    <row r="600" spans="2:28" s="470" customFormat="1">
      <c r="B600" s="471"/>
      <c r="O600" s="471"/>
      <c r="AB600" s="471"/>
    </row>
    <row r="601" spans="2:28" s="470" customFormat="1">
      <c r="B601" s="471"/>
      <c r="O601" s="471"/>
      <c r="AB601" s="471"/>
    </row>
    <row r="602" spans="2:28" s="470" customFormat="1">
      <c r="B602" s="471"/>
      <c r="O602" s="471"/>
      <c r="AB602" s="471"/>
    </row>
    <row r="603" spans="2:28" s="470" customFormat="1">
      <c r="B603" s="471"/>
      <c r="O603" s="471"/>
      <c r="AB603" s="471"/>
    </row>
    <row r="604" spans="2:28" s="470" customFormat="1">
      <c r="B604" s="471"/>
      <c r="O604" s="471"/>
      <c r="AB604" s="471"/>
    </row>
    <row r="605" spans="2:28" s="470" customFormat="1">
      <c r="B605" s="471"/>
      <c r="O605" s="471"/>
      <c r="AB605" s="471"/>
    </row>
    <row r="606" spans="2:28" s="470" customFormat="1">
      <c r="B606" s="471"/>
      <c r="O606" s="471"/>
      <c r="AB606" s="471"/>
    </row>
    <row r="607" spans="2:28" s="470" customFormat="1">
      <c r="B607" s="471"/>
      <c r="O607" s="471"/>
      <c r="AB607" s="471"/>
    </row>
    <row r="608" spans="2:28" s="470" customFormat="1">
      <c r="B608" s="471"/>
      <c r="O608" s="471"/>
      <c r="AB608" s="471"/>
    </row>
    <row r="609" spans="2:28" s="470" customFormat="1">
      <c r="B609" s="471"/>
      <c r="O609" s="471"/>
      <c r="AB609" s="471"/>
    </row>
    <row r="610" spans="2:28" s="470" customFormat="1">
      <c r="B610" s="471"/>
      <c r="O610" s="471"/>
      <c r="AB610" s="471"/>
    </row>
    <row r="611" spans="2:28" s="470" customFormat="1">
      <c r="B611" s="471"/>
      <c r="O611" s="471"/>
      <c r="AB611" s="471"/>
    </row>
    <row r="612" spans="2:28" s="470" customFormat="1">
      <c r="B612" s="471"/>
      <c r="O612" s="471"/>
      <c r="AB612" s="471"/>
    </row>
    <row r="613" spans="2:28" s="470" customFormat="1">
      <c r="B613" s="471"/>
      <c r="O613" s="471"/>
      <c r="AB613" s="471"/>
    </row>
    <row r="614" spans="2:28" s="470" customFormat="1">
      <c r="B614" s="471"/>
      <c r="O614" s="471"/>
      <c r="AB614" s="471"/>
    </row>
    <row r="615" spans="2:28" s="470" customFormat="1">
      <c r="B615" s="471"/>
      <c r="O615" s="471"/>
      <c r="AB615" s="471"/>
    </row>
    <row r="616" spans="2:28" s="470" customFormat="1">
      <c r="B616" s="471"/>
      <c r="O616" s="471"/>
      <c r="AB616" s="471"/>
    </row>
    <row r="617" spans="2:28" s="470" customFormat="1">
      <c r="B617" s="471"/>
      <c r="O617" s="471"/>
      <c r="AB617" s="471"/>
    </row>
    <row r="618" spans="2:28" s="470" customFormat="1">
      <c r="B618" s="471"/>
      <c r="O618" s="471"/>
      <c r="AB618" s="471"/>
    </row>
    <row r="619" spans="2:28" s="470" customFormat="1">
      <c r="B619" s="471"/>
      <c r="O619" s="471"/>
      <c r="AB619" s="471"/>
    </row>
    <row r="620" spans="2:28" s="470" customFormat="1">
      <c r="B620" s="471"/>
      <c r="O620" s="471"/>
      <c r="AB620" s="471"/>
    </row>
    <row r="621" spans="2:28" s="470" customFormat="1">
      <c r="B621" s="471"/>
      <c r="O621" s="471"/>
      <c r="AB621" s="471"/>
    </row>
    <row r="622" spans="2:28" s="470" customFormat="1">
      <c r="B622" s="471"/>
      <c r="O622" s="471"/>
      <c r="AB622" s="471"/>
    </row>
    <row r="623" spans="2:28" s="470" customFormat="1">
      <c r="B623" s="471"/>
      <c r="O623" s="471"/>
      <c r="AB623" s="471"/>
    </row>
    <row r="624" spans="2:28" s="470" customFormat="1">
      <c r="B624" s="471"/>
      <c r="O624" s="471"/>
      <c r="AB624" s="471"/>
    </row>
    <row r="625" spans="2:28" s="470" customFormat="1">
      <c r="B625" s="471"/>
      <c r="O625" s="471"/>
      <c r="AB625" s="471"/>
    </row>
    <row r="626" spans="2:28" s="470" customFormat="1">
      <c r="B626" s="471"/>
      <c r="O626" s="471"/>
      <c r="AB626" s="471"/>
    </row>
    <row r="627" spans="2:28" s="470" customFormat="1">
      <c r="B627" s="471"/>
      <c r="O627" s="471"/>
      <c r="AB627" s="471"/>
    </row>
    <row r="628" spans="2:28" s="470" customFormat="1">
      <c r="B628" s="471"/>
      <c r="O628" s="471"/>
      <c r="AB628" s="471"/>
    </row>
    <row r="629" spans="2:28" s="470" customFormat="1">
      <c r="B629" s="471"/>
      <c r="O629" s="471"/>
      <c r="AB629" s="471"/>
    </row>
    <row r="630" spans="2:28" s="470" customFormat="1">
      <c r="B630" s="471"/>
      <c r="O630" s="471"/>
      <c r="AB630" s="471"/>
    </row>
    <row r="631" spans="2:28" s="470" customFormat="1">
      <c r="B631" s="471"/>
      <c r="O631" s="471"/>
      <c r="AB631" s="471"/>
    </row>
    <row r="632" spans="2:28" s="470" customFormat="1">
      <c r="B632" s="471"/>
      <c r="O632" s="471"/>
      <c r="AB632" s="471"/>
    </row>
    <row r="633" spans="2:28" s="470" customFormat="1">
      <c r="B633" s="471"/>
      <c r="O633" s="471"/>
      <c r="AB633" s="471"/>
    </row>
    <row r="634" spans="2:28" s="470" customFormat="1">
      <c r="B634" s="471"/>
      <c r="O634" s="471"/>
      <c r="AB634" s="471"/>
    </row>
    <row r="635" spans="2:28" s="470" customFormat="1">
      <c r="B635" s="471"/>
      <c r="O635" s="471"/>
      <c r="AB635" s="471"/>
    </row>
    <row r="636" spans="2:28" s="470" customFormat="1">
      <c r="B636" s="471"/>
      <c r="O636" s="471"/>
      <c r="AB636" s="471"/>
    </row>
    <row r="637" spans="2:28" s="470" customFormat="1">
      <c r="B637" s="471"/>
      <c r="O637" s="471"/>
      <c r="AB637" s="471"/>
    </row>
    <row r="638" spans="2:28" s="470" customFormat="1">
      <c r="B638" s="471"/>
      <c r="O638" s="471"/>
      <c r="AB638" s="471"/>
    </row>
    <row r="639" spans="2:28" s="470" customFormat="1">
      <c r="B639" s="471"/>
      <c r="O639" s="471"/>
      <c r="AB639" s="471"/>
    </row>
    <row r="640" spans="2:28" s="470" customFormat="1">
      <c r="B640" s="471"/>
      <c r="O640" s="471"/>
      <c r="AB640" s="471"/>
    </row>
    <row r="641" spans="2:28" s="470" customFormat="1">
      <c r="B641" s="471"/>
      <c r="O641" s="471"/>
      <c r="AB641" s="471"/>
    </row>
    <row r="642" spans="2:28" s="470" customFormat="1">
      <c r="B642" s="471"/>
      <c r="O642" s="471"/>
      <c r="AB642" s="471"/>
    </row>
    <row r="643" spans="2:28" s="470" customFormat="1">
      <c r="B643" s="471"/>
      <c r="O643" s="471"/>
      <c r="AB643" s="471"/>
    </row>
    <row r="644" spans="2:28" s="470" customFormat="1">
      <c r="B644" s="471"/>
      <c r="O644" s="471"/>
      <c r="AB644" s="471"/>
    </row>
    <row r="645" spans="2:28" s="470" customFormat="1">
      <c r="B645" s="471"/>
      <c r="O645" s="471"/>
      <c r="AB645" s="471"/>
    </row>
    <row r="646" spans="2:28" s="470" customFormat="1">
      <c r="B646" s="471"/>
      <c r="O646" s="471"/>
      <c r="AB646" s="471"/>
    </row>
    <row r="647" spans="2:28" s="470" customFormat="1">
      <c r="B647" s="471"/>
      <c r="O647" s="471"/>
      <c r="AB647" s="471"/>
    </row>
    <row r="648" spans="2:28" s="470" customFormat="1">
      <c r="B648" s="471"/>
      <c r="O648" s="471"/>
      <c r="AB648" s="471"/>
    </row>
    <row r="649" spans="2:28" s="470" customFormat="1">
      <c r="B649" s="471"/>
      <c r="O649" s="471"/>
      <c r="AB649" s="471"/>
    </row>
    <row r="650" spans="2:28" s="470" customFormat="1">
      <c r="B650" s="471"/>
      <c r="O650" s="471"/>
      <c r="AB650" s="471"/>
    </row>
    <row r="651" spans="2:28" s="470" customFormat="1">
      <c r="B651" s="471"/>
      <c r="O651" s="471"/>
      <c r="AB651" s="471"/>
    </row>
    <row r="652" spans="2:28" s="470" customFormat="1">
      <c r="B652" s="471"/>
      <c r="O652" s="471"/>
      <c r="AB652" s="471"/>
    </row>
    <row r="653" spans="2:28" s="470" customFormat="1">
      <c r="B653" s="471"/>
      <c r="O653" s="471"/>
      <c r="AB653" s="471"/>
    </row>
    <row r="654" spans="2:28" s="470" customFormat="1">
      <c r="B654" s="471"/>
      <c r="O654" s="471"/>
      <c r="AB654" s="471"/>
    </row>
    <row r="655" spans="2:28" s="470" customFormat="1">
      <c r="B655" s="471"/>
      <c r="O655" s="471"/>
      <c r="AB655" s="471"/>
    </row>
    <row r="656" spans="2:28" s="470" customFormat="1">
      <c r="B656" s="471"/>
      <c r="O656" s="471"/>
      <c r="AB656" s="471"/>
    </row>
    <row r="657" spans="2:28" s="470" customFormat="1">
      <c r="B657" s="471"/>
      <c r="O657" s="471"/>
      <c r="AB657" s="471"/>
    </row>
    <row r="658" spans="2:28" s="470" customFormat="1">
      <c r="B658" s="471"/>
      <c r="O658" s="471"/>
      <c r="AB658" s="471"/>
    </row>
    <row r="659" spans="2:28" s="470" customFormat="1">
      <c r="B659" s="471"/>
      <c r="O659" s="471"/>
      <c r="AB659" s="471"/>
    </row>
    <row r="660" spans="2:28" s="470" customFormat="1">
      <c r="B660" s="471"/>
      <c r="O660" s="471"/>
      <c r="AB660" s="471"/>
    </row>
    <row r="661" spans="2:28" s="470" customFormat="1">
      <c r="B661" s="471"/>
      <c r="O661" s="471"/>
      <c r="AB661" s="471"/>
    </row>
    <row r="662" spans="2:28" s="470" customFormat="1">
      <c r="B662" s="471"/>
      <c r="O662" s="471"/>
      <c r="AB662" s="471"/>
    </row>
    <row r="663" spans="2:28" s="470" customFormat="1">
      <c r="B663" s="471"/>
      <c r="O663" s="471"/>
      <c r="AB663" s="471"/>
    </row>
    <row r="664" spans="2:28" s="470" customFormat="1">
      <c r="B664" s="471"/>
      <c r="O664" s="471"/>
      <c r="AB664" s="471"/>
    </row>
    <row r="665" spans="2:28" s="470" customFormat="1">
      <c r="B665" s="471"/>
      <c r="O665" s="471"/>
      <c r="AB665" s="471"/>
    </row>
    <row r="666" spans="2:28" s="470" customFormat="1">
      <c r="B666" s="471"/>
      <c r="O666" s="471"/>
      <c r="AB666" s="471"/>
    </row>
    <row r="667" spans="2:28" s="470" customFormat="1">
      <c r="B667" s="471"/>
      <c r="O667" s="471"/>
      <c r="AB667" s="471"/>
    </row>
    <row r="668" spans="2:28" s="470" customFormat="1">
      <c r="B668" s="471"/>
      <c r="O668" s="471"/>
      <c r="AB668" s="471"/>
    </row>
    <row r="669" spans="2:28" s="470" customFormat="1">
      <c r="B669" s="471"/>
      <c r="O669" s="471"/>
      <c r="AB669" s="471"/>
    </row>
    <row r="670" spans="2:28" s="470" customFormat="1">
      <c r="B670" s="471"/>
      <c r="O670" s="471"/>
      <c r="AB670" s="471"/>
    </row>
    <row r="671" spans="2:28" s="470" customFormat="1">
      <c r="B671" s="471"/>
      <c r="O671" s="471"/>
      <c r="AB671" s="471"/>
    </row>
    <row r="672" spans="2:28" s="470" customFormat="1">
      <c r="B672" s="471"/>
      <c r="O672" s="471"/>
      <c r="AB672" s="471"/>
    </row>
    <row r="673" spans="2:28" s="470" customFormat="1">
      <c r="B673" s="471"/>
      <c r="O673" s="471"/>
      <c r="AB673" s="471"/>
    </row>
    <row r="674" spans="2:28" s="470" customFormat="1">
      <c r="B674" s="471"/>
      <c r="O674" s="471"/>
      <c r="AB674" s="471"/>
    </row>
    <row r="675" spans="2:28" s="470" customFormat="1">
      <c r="B675" s="471"/>
      <c r="O675" s="471"/>
      <c r="AB675" s="471"/>
    </row>
    <row r="676" spans="2:28" s="470" customFormat="1">
      <c r="B676" s="471"/>
      <c r="O676" s="471"/>
      <c r="AB676" s="471"/>
    </row>
    <row r="677" spans="2:28" s="470" customFormat="1">
      <c r="B677" s="471"/>
      <c r="O677" s="471"/>
      <c r="AB677" s="471"/>
    </row>
    <row r="678" spans="2:28" s="470" customFormat="1">
      <c r="B678" s="471"/>
      <c r="O678" s="471"/>
      <c r="AB678" s="471"/>
    </row>
    <row r="679" spans="2:28" s="470" customFormat="1">
      <c r="B679" s="471"/>
      <c r="O679" s="471"/>
      <c r="AB679" s="471"/>
    </row>
    <row r="680" spans="2:28" s="470" customFormat="1">
      <c r="B680" s="471"/>
      <c r="O680" s="471"/>
      <c r="AB680" s="471"/>
    </row>
    <row r="681" spans="2:28" s="470" customFormat="1">
      <c r="B681" s="471"/>
      <c r="O681" s="471"/>
      <c r="AB681" s="471"/>
    </row>
    <row r="682" spans="2:28" s="470" customFormat="1">
      <c r="B682" s="471"/>
      <c r="O682" s="471"/>
      <c r="AB682" s="471"/>
    </row>
    <row r="683" spans="2:28" s="470" customFormat="1">
      <c r="B683" s="471"/>
      <c r="O683" s="471"/>
      <c r="AB683" s="471"/>
    </row>
    <row r="684" spans="2:28" s="470" customFormat="1">
      <c r="B684" s="471"/>
      <c r="O684" s="471"/>
      <c r="AB684" s="471"/>
    </row>
    <row r="685" spans="2:28" s="470" customFormat="1">
      <c r="B685" s="471"/>
      <c r="O685" s="471"/>
      <c r="AB685" s="471"/>
    </row>
    <row r="686" spans="2:28" s="470" customFormat="1">
      <c r="B686" s="471"/>
      <c r="O686" s="471"/>
      <c r="AB686" s="471"/>
    </row>
    <row r="687" spans="2:28" s="470" customFormat="1">
      <c r="B687" s="471"/>
      <c r="O687" s="471"/>
      <c r="AB687" s="471"/>
    </row>
    <row r="688" spans="2:28" s="470" customFormat="1">
      <c r="B688" s="471"/>
      <c r="O688" s="471"/>
      <c r="AB688" s="471"/>
    </row>
    <row r="689" spans="2:28" s="470" customFormat="1">
      <c r="B689" s="471"/>
      <c r="O689" s="471"/>
      <c r="AB689" s="471"/>
    </row>
    <row r="690" spans="2:28" s="470" customFormat="1">
      <c r="B690" s="471"/>
      <c r="O690" s="471"/>
      <c r="AB690" s="471"/>
    </row>
    <row r="691" spans="2:28" s="470" customFormat="1">
      <c r="B691" s="471"/>
      <c r="O691" s="471"/>
      <c r="AB691" s="471"/>
    </row>
    <row r="692" spans="2:28" s="470" customFormat="1">
      <c r="B692" s="471"/>
      <c r="O692" s="471"/>
      <c r="AB692" s="471"/>
    </row>
    <row r="693" spans="2:28" s="470" customFormat="1">
      <c r="B693" s="471"/>
      <c r="O693" s="471"/>
      <c r="AB693" s="471"/>
    </row>
    <row r="694" spans="2:28" s="470" customFormat="1">
      <c r="B694" s="471"/>
      <c r="O694" s="471"/>
      <c r="AB694" s="471"/>
    </row>
    <row r="695" spans="2:28" s="470" customFormat="1">
      <c r="B695" s="471"/>
      <c r="O695" s="471"/>
      <c r="AB695" s="471"/>
    </row>
    <row r="696" spans="2:28" s="470" customFormat="1">
      <c r="B696" s="471"/>
      <c r="O696" s="471"/>
      <c r="AB696" s="471"/>
    </row>
    <row r="697" spans="2:28" s="470" customFormat="1">
      <c r="B697" s="471"/>
      <c r="O697" s="471"/>
      <c r="AB697" s="471"/>
    </row>
    <row r="698" spans="2:28" s="470" customFormat="1">
      <c r="B698" s="471"/>
      <c r="O698" s="471"/>
      <c r="AB698" s="471"/>
    </row>
    <row r="699" spans="2:28" s="470" customFormat="1">
      <c r="B699" s="471"/>
      <c r="O699" s="471"/>
      <c r="AB699" s="471"/>
    </row>
    <row r="700" spans="2:28" s="470" customFormat="1">
      <c r="B700" s="471"/>
      <c r="O700" s="471"/>
      <c r="AB700" s="471"/>
    </row>
    <row r="701" spans="2:28" s="470" customFormat="1">
      <c r="B701" s="471"/>
      <c r="O701" s="471"/>
      <c r="AB701" s="471"/>
    </row>
    <row r="702" spans="2:28" s="470" customFormat="1">
      <c r="B702" s="471"/>
      <c r="O702" s="471"/>
      <c r="AB702" s="471"/>
    </row>
    <row r="703" spans="2:28" s="470" customFormat="1">
      <c r="B703" s="471"/>
      <c r="O703" s="471"/>
      <c r="AB703" s="471"/>
    </row>
    <row r="704" spans="2:28" s="470" customFormat="1">
      <c r="B704" s="471"/>
      <c r="O704" s="471"/>
      <c r="AB704" s="471"/>
    </row>
    <row r="705" spans="2:28" s="470" customFormat="1">
      <c r="B705" s="471"/>
      <c r="O705" s="471"/>
      <c r="AB705" s="471"/>
    </row>
    <row r="706" spans="2:28" s="470" customFormat="1">
      <c r="B706" s="471"/>
      <c r="O706" s="471"/>
      <c r="AB706" s="471"/>
    </row>
    <row r="707" spans="2:28" s="470" customFormat="1">
      <c r="B707" s="471"/>
      <c r="O707" s="471"/>
      <c r="AB707" s="471"/>
    </row>
    <row r="708" spans="2:28" s="470" customFormat="1">
      <c r="B708" s="471"/>
      <c r="O708" s="471"/>
      <c r="AB708" s="471"/>
    </row>
    <row r="709" spans="2:28" s="470" customFormat="1">
      <c r="B709" s="471"/>
      <c r="O709" s="471"/>
      <c r="AB709" s="471"/>
    </row>
    <row r="710" spans="2:28" s="470" customFormat="1">
      <c r="B710" s="471"/>
      <c r="O710" s="471"/>
      <c r="AB710" s="471"/>
    </row>
    <row r="711" spans="2:28" s="470" customFormat="1">
      <c r="B711" s="471"/>
      <c r="O711" s="471"/>
      <c r="AB711" s="471"/>
    </row>
    <row r="712" spans="2:28" s="470" customFormat="1">
      <c r="B712" s="471"/>
      <c r="O712" s="471"/>
      <c r="AB712" s="471"/>
    </row>
    <row r="713" spans="2:28" s="470" customFormat="1">
      <c r="B713" s="471"/>
      <c r="O713" s="471"/>
      <c r="AB713" s="471"/>
    </row>
    <row r="714" spans="2:28" s="470" customFormat="1">
      <c r="B714" s="471"/>
      <c r="O714" s="471"/>
      <c r="AB714" s="471"/>
    </row>
    <row r="715" spans="2:28" s="470" customFormat="1">
      <c r="B715" s="471"/>
      <c r="O715" s="471"/>
      <c r="AB715" s="471"/>
    </row>
    <row r="716" spans="2:28" s="470" customFormat="1">
      <c r="B716" s="471"/>
      <c r="O716" s="471"/>
      <c r="AB716" s="471"/>
    </row>
    <row r="717" spans="2:28" s="470" customFormat="1">
      <c r="B717" s="471"/>
      <c r="O717" s="471"/>
      <c r="AB717" s="471"/>
    </row>
    <row r="718" spans="2:28" s="470" customFormat="1">
      <c r="B718" s="471"/>
      <c r="O718" s="471"/>
      <c r="AB718" s="471"/>
    </row>
    <row r="719" spans="2:28" s="470" customFormat="1">
      <c r="B719" s="471"/>
      <c r="O719" s="471"/>
      <c r="AB719" s="471"/>
    </row>
    <row r="720" spans="2:28" s="470" customFormat="1">
      <c r="B720" s="471"/>
      <c r="O720" s="471"/>
      <c r="AB720" s="471"/>
    </row>
    <row r="721" spans="2:28" s="470" customFormat="1">
      <c r="B721" s="471"/>
      <c r="O721" s="471"/>
      <c r="AB721" s="471"/>
    </row>
    <row r="722" spans="2:28" s="470" customFormat="1">
      <c r="B722" s="471"/>
      <c r="O722" s="471"/>
      <c r="AB722" s="471"/>
    </row>
    <row r="723" spans="2:28" s="470" customFormat="1">
      <c r="B723" s="471"/>
      <c r="O723" s="471"/>
      <c r="AB723" s="471"/>
    </row>
    <row r="724" spans="2:28" s="470" customFormat="1">
      <c r="B724" s="471"/>
      <c r="O724" s="471"/>
      <c r="AB724" s="471"/>
    </row>
    <row r="725" spans="2:28" s="470" customFormat="1">
      <c r="B725" s="471"/>
      <c r="O725" s="471"/>
      <c r="AB725" s="471"/>
    </row>
    <row r="726" spans="2:28" s="470" customFormat="1">
      <c r="B726" s="471"/>
      <c r="O726" s="471"/>
      <c r="AB726" s="471"/>
    </row>
    <row r="727" spans="2:28" s="470" customFormat="1">
      <c r="B727" s="471"/>
      <c r="O727" s="471"/>
      <c r="AB727" s="471"/>
    </row>
    <row r="728" spans="2:28" s="470" customFormat="1">
      <c r="B728" s="471"/>
      <c r="O728" s="471"/>
      <c r="AB728" s="471"/>
    </row>
    <row r="729" spans="2:28" s="470" customFormat="1">
      <c r="B729" s="471"/>
      <c r="O729" s="471"/>
      <c r="AB729" s="471"/>
    </row>
    <row r="730" spans="2:28" s="470" customFormat="1">
      <c r="B730" s="471"/>
      <c r="O730" s="471"/>
      <c r="AB730" s="471"/>
    </row>
    <row r="731" spans="2:28" s="470" customFormat="1">
      <c r="B731" s="471"/>
      <c r="O731" s="471"/>
      <c r="AB731" s="471"/>
    </row>
    <row r="732" spans="2:28" s="470" customFormat="1">
      <c r="B732" s="471"/>
      <c r="O732" s="471"/>
      <c r="AB732" s="471"/>
    </row>
    <row r="733" spans="2:28" s="470" customFormat="1">
      <c r="B733" s="471"/>
      <c r="O733" s="471"/>
      <c r="AB733" s="471"/>
    </row>
    <row r="734" spans="2:28" s="470" customFormat="1">
      <c r="B734" s="471"/>
      <c r="O734" s="471"/>
      <c r="AB734" s="471"/>
    </row>
    <row r="735" spans="2:28" s="470" customFormat="1">
      <c r="B735" s="471"/>
      <c r="O735" s="471"/>
      <c r="AB735" s="471"/>
    </row>
    <row r="736" spans="2:28" s="470" customFormat="1">
      <c r="B736" s="471"/>
      <c r="O736" s="471"/>
      <c r="AB736" s="471"/>
    </row>
    <row r="737" spans="2:28" s="470" customFormat="1">
      <c r="B737" s="471"/>
      <c r="O737" s="471"/>
      <c r="AB737" s="471"/>
    </row>
    <row r="738" spans="2:28" s="470" customFormat="1">
      <c r="B738" s="471"/>
      <c r="O738" s="471"/>
      <c r="AB738" s="471"/>
    </row>
    <row r="739" spans="2:28" s="470" customFormat="1">
      <c r="B739" s="471"/>
      <c r="O739" s="471"/>
      <c r="AB739" s="471"/>
    </row>
    <row r="740" spans="2:28" s="470" customFormat="1">
      <c r="B740" s="471"/>
      <c r="O740" s="471"/>
      <c r="AB740" s="471"/>
    </row>
    <row r="741" spans="2:28" s="470" customFormat="1">
      <c r="B741" s="471"/>
      <c r="O741" s="471"/>
      <c r="AB741" s="471"/>
    </row>
    <row r="742" spans="2:28" s="470" customFormat="1">
      <c r="B742" s="471"/>
      <c r="O742" s="471"/>
      <c r="AB742" s="471"/>
    </row>
    <row r="743" spans="2:28" s="470" customFormat="1">
      <c r="B743" s="471"/>
      <c r="O743" s="471"/>
      <c r="AB743" s="471"/>
    </row>
    <row r="744" spans="2:28" s="470" customFormat="1">
      <c r="B744" s="471"/>
      <c r="O744" s="471"/>
      <c r="AB744" s="471"/>
    </row>
    <row r="745" spans="2:28" s="470" customFormat="1">
      <c r="B745" s="471"/>
      <c r="O745" s="471"/>
      <c r="AB745" s="471"/>
    </row>
    <row r="746" spans="2:28" s="470" customFormat="1">
      <c r="B746" s="471"/>
      <c r="O746" s="471"/>
      <c r="AB746" s="471"/>
    </row>
    <row r="747" spans="2:28" s="470" customFormat="1">
      <c r="B747" s="471"/>
      <c r="O747" s="471"/>
      <c r="AB747" s="471"/>
    </row>
    <row r="748" spans="2:28" s="470" customFormat="1">
      <c r="B748" s="471"/>
      <c r="O748" s="471"/>
      <c r="AB748" s="471"/>
    </row>
    <row r="749" spans="2:28" s="470" customFormat="1">
      <c r="B749" s="471"/>
      <c r="O749" s="471"/>
      <c r="AB749" s="471"/>
    </row>
    <row r="750" spans="2:28" s="470" customFormat="1">
      <c r="B750" s="471"/>
      <c r="O750" s="471"/>
      <c r="AB750" s="471"/>
    </row>
    <row r="751" spans="2:28" s="470" customFormat="1">
      <c r="B751" s="471"/>
      <c r="O751" s="471"/>
      <c r="AB751" s="471"/>
    </row>
    <row r="752" spans="2:28" s="470" customFormat="1">
      <c r="B752" s="471"/>
      <c r="O752" s="471"/>
      <c r="AB752" s="471"/>
    </row>
    <row r="753" spans="2:28" s="470" customFormat="1">
      <c r="B753" s="471"/>
      <c r="O753" s="471"/>
      <c r="AB753" s="471"/>
    </row>
    <row r="754" spans="2:28" s="470" customFormat="1">
      <c r="B754" s="471"/>
      <c r="O754" s="471"/>
      <c r="AB754" s="471"/>
    </row>
    <row r="755" spans="2:28" s="470" customFormat="1">
      <c r="B755" s="471"/>
      <c r="O755" s="471"/>
      <c r="AB755" s="471"/>
    </row>
    <row r="756" spans="2:28" s="470" customFormat="1">
      <c r="B756" s="471"/>
      <c r="O756" s="471"/>
      <c r="AB756" s="471"/>
    </row>
    <row r="757" spans="2:28" s="470" customFormat="1">
      <c r="B757" s="471"/>
      <c r="O757" s="471"/>
      <c r="AB757" s="471"/>
    </row>
    <row r="758" spans="2:28" s="470" customFormat="1">
      <c r="B758" s="471"/>
      <c r="O758" s="471"/>
      <c r="AB758" s="471"/>
    </row>
    <row r="759" spans="2:28" s="470" customFormat="1">
      <c r="B759" s="471"/>
      <c r="O759" s="471"/>
      <c r="AB759" s="471"/>
    </row>
    <row r="760" spans="2:28" s="470" customFormat="1">
      <c r="B760" s="471"/>
      <c r="O760" s="471"/>
      <c r="AB760" s="471"/>
    </row>
    <row r="761" spans="2:28" s="470" customFormat="1">
      <c r="B761" s="471"/>
      <c r="O761" s="471"/>
      <c r="AB761" s="471"/>
    </row>
    <row r="762" spans="2:28" s="470" customFormat="1">
      <c r="B762" s="471"/>
      <c r="O762" s="471"/>
      <c r="AB762" s="471"/>
    </row>
    <row r="763" spans="2:28" s="470" customFormat="1">
      <c r="B763" s="471"/>
      <c r="O763" s="471"/>
      <c r="AB763" s="471"/>
    </row>
    <row r="764" spans="2:28" s="470" customFormat="1">
      <c r="B764" s="471"/>
      <c r="O764" s="471"/>
      <c r="AB764" s="471"/>
    </row>
    <row r="765" spans="2:28" s="470" customFormat="1">
      <c r="B765" s="471"/>
      <c r="O765" s="471"/>
      <c r="AB765" s="471"/>
    </row>
    <row r="766" spans="2:28" s="470" customFormat="1">
      <c r="B766" s="471"/>
      <c r="O766" s="471"/>
      <c r="AB766" s="471"/>
    </row>
    <row r="767" spans="2:28" s="470" customFormat="1">
      <c r="B767" s="471"/>
      <c r="O767" s="471"/>
      <c r="AB767" s="471"/>
    </row>
    <row r="768" spans="2:28" s="470" customFormat="1">
      <c r="B768" s="471"/>
      <c r="O768" s="471"/>
      <c r="AB768" s="471"/>
    </row>
    <row r="769" spans="2:28" s="470" customFormat="1">
      <c r="B769" s="471"/>
      <c r="O769" s="471"/>
      <c r="AB769" s="471"/>
    </row>
    <row r="770" spans="2:28" s="470" customFormat="1">
      <c r="B770" s="471"/>
      <c r="O770" s="471"/>
      <c r="AB770" s="471"/>
    </row>
    <row r="771" spans="2:28" s="470" customFormat="1">
      <c r="B771" s="471"/>
      <c r="O771" s="471"/>
      <c r="AB771" s="471"/>
    </row>
    <row r="772" spans="2:28" s="470" customFormat="1">
      <c r="B772" s="471"/>
      <c r="O772" s="471"/>
      <c r="AB772" s="471"/>
    </row>
    <row r="773" spans="2:28" s="470" customFormat="1">
      <c r="B773" s="471"/>
      <c r="O773" s="471"/>
      <c r="AB773" s="471"/>
    </row>
    <row r="774" spans="2:28" s="470" customFormat="1">
      <c r="B774" s="471"/>
      <c r="O774" s="471"/>
      <c r="AB774" s="471"/>
    </row>
    <row r="775" spans="2:28" s="470" customFormat="1">
      <c r="B775" s="471"/>
      <c r="O775" s="471"/>
      <c r="AB775" s="471"/>
    </row>
    <row r="776" spans="2:28" s="470" customFormat="1">
      <c r="B776" s="471"/>
      <c r="O776" s="471"/>
      <c r="AB776" s="471"/>
    </row>
    <row r="777" spans="2:28" s="470" customFormat="1">
      <c r="B777" s="471"/>
      <c r="O777" s="471"/>
      <c r="AB777" s="471"/>
    </row>
    <row r="778" spans="2:28" s="470" customFormat="1">
      <c r="B778" s="471"/>
      <c r="O778" s="471"/>
      <c r="AB778" s="471"/>
    </row>
    <row r="779" spans="2:28" s="470" customFormat="1">
      <c r="B779" s="471"/>
      <c r="O779" s="471"/>
      <c r="AB779" s="471"/>
    </row>
    <row r="780" spans="2:28" s="470" customFormat="1">
      <c r="B780" s="471"/>
      <c r="O780" s="471"/>
      <c r="AB780" s="471"/>
    </row>
    <row r="781" spans="2:28" s="470" customFormat="1">
      <c r="B781" s="471"/>
      <c r="O781" s="471"/>
      <c r="AB781" s="471"/>
    </row>
    <row r="782" spans="2:28" s="470" customFormat="1">
      <c r="B782" s="471"/>
      <c r="O782" s="471"/>
      <c r="AB782" s="471"/>
    </row>
    <row r="783" spans="2:28" s="470" customFormat="1">
      <c r="B783" s="471"/>
      <c r="O783" s="471"/>
      <c r="AB783" s="471"/>
    </row>
    <row r="784" spans="2:28" s="470" customFormat="1">
      <c r="B784" s="471"/>
      <c r="O784" s="471"/>
      <c r="AB784" s="471"/>
    </row>
    <row r="785" spans="2:28" s="470" customFormat="1">
      <c r="B785" s="471"/>
      <c r="O785" s="471"/>
      <c r="AB785" s="471"/>
    </row>
    <row r="786" spans="2:28" s="470" customFormat="1">
      <c r="B786" s="471"/>
      <c r="O786" s="471"/>
      <c r="AB786" s="471"/>
    </row>
    <row r="787" spans="2:28" s="470" customFormat="1">
      <c r="B787" s="471"/>
      <c r="O787" s="471"/>
      <c r="AB787" s="471"/>
    </row>
    <row r="788" spans="2:28" s="470" customFormat="1">
      <c r="B788" s="471"/>
      <c r="O788" s="471"/>
      <c r="AB788" s="471"/>
    </row>
    <row r="789" spans="2:28" s="470" customFormat="1">
      <c r="B789" s="471"/>
      <c r="O789" s="471"/>
      <c r="AB789" s="471"/>
    </row>
    <row r="790" spans="2:28" s="470" customFormat="1">
      <c r="B790" s="471"/>
      <c r="O790" s="471"/>
      <c r="AB790" s="471"/>
    </row>
    <row r="791" spans="2:28" s="470" customFormat="1">
      <c r="B791" s="471"/>
      <c r="O791" s="471"/>
      <c r="AB791" s="471"/>
    </row>
    <row r="792" spans="2:28" s="470" customFormat="1">
      <c r="B792" s="471"/>
      <c r="O792" s="471"/>
      <c r="AB792" s="471"/>
    </row>
    <row r="793" spans="2:28" s="470" customFormat="1">
      <c r="B793" s="471"/>
      <c r="O793" s="471"/>
      <c r="AB793" s="471"/>
    </row>
    <row r="794" spans="2:28" s="470" customFormat="1">
      <c r="B794" s="471"/>
      <c r="O794" s="471"/>
      <c r="AB794" s="471"/>
    </row>
    <row r="795" spans="2:28" s="470" customFormat="1">
      <c r="B795" s="471"/>
      <c r="O795" s="471"/>
      <c r="AB795" s="471"/>
    </row>
    <row r="796" spans="2:28" s="470" customFormat="1">
      <c r="B796" s="471"/>
      <c r="O796" s="471"/>
      <c r="AB796" s="471"/>
    </row>
    <row r="797" spans="2:28" s="470" customFormat="1">
      <c r="B797" s="471"/>
      <c r="O797" s="471"/>
      <c r="AB797" s="471"/>
    </row>
    <row r="798" spans="2:28" s="470" customFormat="1">
      <c r="B798" s="471"/>
      <c r="O798" s="471"/>
      <c r="AB798" s="471"/>
    </row>
    <row r="799" spans="2:28" s="470" customFormat="1">
      <c r="B799" s="471"/>
      <c r="O799" s="471"/>
      <c r="AB799" s="471"/>
    </row>
    <row r="800" spans="2:28" s="470" customFormat="1">
      <c r="B800" s="471"/>
      <c r="O800" s="471"/>
      <c r="AB800" s="471"/>
    </row>
    <row r="801" spans="2:28" s="470" customFormat="1">
      <c r="B801" s="471"/>
      <c r="O801" s="471"/>
      <c r="AB801" s="471"/>
    </row>
    <row r="802" spans="2:28" s="470" customFormat="1">
      <c r="B802" s="471"/>
      <c r="O802" s="471"/>
      <c r="AB802" s="471"/>
    </row>
    <row r="803" spans="2:28" s="470" customFormat="1">
      <c r="B803" s="471"/>
      <c r="O803" s="471"/>
      <c r="AB803" s="471"/>
    </row>
    <row r="804" spans="2:28" s="470" customFormat="1">
      <c r="B804" s="471"/>
      <c r="O804" s="471"/>
      <c r="AB804" s="471"/>
    </row>
    <row r="805" spans="2:28" s="470" customFormat="1">
      <c r="B805" s="471"/>
      <c r="O805" s="471"/>
      <c r="AB805" s="471"/>
    </row>
    <row r="806" spans="2:28" s="470" customFormat="1">
      <c r="B806" s="471"/>
      <c r="O806" s="471"/>
      <c r="AB806" s="471"/>
    </row>
    <row r="807" spans="2:28" s="470" customFormat="1">
      <c r="B807" s="471"/>
      <c r="O807" s="471"/>
      <c r="AB807" s="471"/>
    </row>
    <row r="808" spans="2:28" s="470" customFormat="1">
      <c r="B808" s="471"/>
      <c r="O808" s="471"/>
      <c r="AB808" s="471"/>
    </row>
    <row r="809" spans="2:28" s="470" customFormat="1">
      <c r="B809" s="471"/>
      <c r="O809" s="471"/>
      <c r="AB809" s="471"/>
    </row>
    <row r="810" spans="2:28" s="470" customFormat="1">
      <c r="B810" s="471"/>
      <c r="O810" s="471"/>
      <c r="AB810" s="471"/>
    </row>
    <row r="811" spans="2:28" s="470" customFormat="1">
      <c r="B811" s="471"/>
      <c r="O811" s="471"/>
      <c r="AB811" s="471"/>
    </row>
    <row r="812" spans="2:28" s="470" customFormat="1">
      <c r="B812" s="471"/>
      <c r="O812" s="471"/>
      <c r="AB812" s="471"/>
    </row>
    <row r="813" spans="2:28" s="470" customFormat="1">
      <c r="B813" s="471"/>
      <c r="O813" s="471"/>
      <c r="AB813" s="471"/>
    </row>
    <row r="814" spans="2:28" s="470" customFormat="1">
      <c r="B814" s="471"/>
      <c r="O814" s="471"/>
      <c r="AB814" s="471"/>
    </row>
    <row r="815" spans="2:28" s="470" customFormat="1">
      <c r="B815" s="471"/>
      <c r="O815" s="471"/>
      <c r="AB815" s="471"/>
    </row>
    <row r="816" spans="2:28" s="470" customFormat="1">
      <c r="B816" s="471"/>
      <c r="O816" s="471"/>
      <c r="AB816" s="471"/>
    </row>
    <row r="817" spans="2:28" s="470" customFormat="1">
      <c r="B817" s="471"/>
      <c r="O817" s="471"/>
      <c r="AB817" s="471"/>
    </row>
    <row r="818" spans="2:28" s="470" customFormat="1">
      <c r="B818" s="471"/>
      <c r="O818" s="471"/>
      <c r="AB818" s="471"/>
    </row>
    <row r="819" spans="2:28" s="470" customFormat="1">
      <c r="B819" s="471"/>
      <c r="O819" s="471"/>
      <c r="AB819" s="471"/>
    </row>
    <row r="820" spans="2:28" s="470" customFormat="1">
      <c r="B820" s="471"/>
      <c r="O820" s="471"/>
      <c r="AB820" s="471"/>
    </row>
    <row r="821" spans="2:28" s="470" customFormat="1">
      <c r="B821" s="471"/>
      <c r="O821" s="471"/>
      <c r="AB821" s="471"/>
    </row>
    <row r="822" spans="2:28" s="470" customFormat="1">
      <c r="B822" s="471"/>
      <c r="O822" s="471"/>
      <c r="AB822" s="471"/>
    </row>
    <row r="823" spans="2:28" s="470" customFormat="1">
      <c r="B823" s="471"/>
      <c r="O823" s="471"/>
      <c r="AB823" s="471"/>
    </row>
    <row r="824" spans="2:28" s="470" customFormat="1">
      <c r="B824" s="471"/>
      <c r="O824" s="471"/>
      <c r="AB824" s="471"/>
    </row>
    <row r="825" spans="2:28" s="470" customFormat="1">
      <c r="B825" s="471"/>
      <c r="O825" s="471"/>
      <c r="AB825" s="471"/>
    </row>
    <row r="826" spans="2:28" s="470" customFormat="1">
      <c r="B826" s="471"/>
      <c r="O826" s="471"/>
      <c r="AB826" s="471"/>
    </row>
    <row r="827" spans="2:28" s="470" customFormat="1">
      <c r="B827" s="471"/>
      <c r="O827" s="471"/>
      <c r="AB827" s="471"/>
    </row>
    <row r="828" spans="2:28" s="470" customFormat="1">
      <c r="B828" s="471"/>
      <c r="O828" s="471"/>
      <c r="AB828" s="471"/>
    </row>
    <row r="829" spans="2:28" s="470" customFormat="1">
      <c r="B829" s="471"/>
      <c r="O829" s="471"/>
      <c r="AB829" s="471"/>
    </row>
    <row r="830" spans="2:28" s="470" customFormat="1">
      <c r="B830" s="471"/>
      <c r="O830" s="471"/>
      <c r="AB830" s="471"/>
    </row>
    <row r="831" spans="2:28" s="470" customFormat="1">
      <c r="B831" s="471"/>
      <c r="O831" s="471"/>
      <c r="AB831" s="471"/>
    </row>
    <row r="832" spans="2:28" s="470" customFormat="1">
      <c r="B832" s="471"/>
      <c r="O832" s="471"/>
      <c r="AB832" s="471"/>
    </row>
    <row r="833" spans="2:28" s="470" customFormat="1">
      <c r="B833" s="471"/>
      <c r="O833" s="471"/>
      <c r="AB833" s="471"/>
    </row>
    <row r="834" spans="2:28" s="470" customFormat="1">
      <c r="B834" s="471"/>
      <c r="O834" s="471"/>
      <c r="AB834" s="471"/>
    </row>
    <row r="835" spans="2:28" s="470" customFormat="1">
      <c r="B835" s="471"/>
      <c r="O835" s="471"/>
      <c r="AB835" s="471"/>
    </row>
    <row r="836" spans="2:28" s="470" customFormat="1">
      <c r="B836" s="471"/>
      <c r="O836" s="471"/>
      <c r="AB836" s="471"/>
    </row>
    <row r="837" spans="2:28" s="470" customFormat="1">
      <c r="B837" s="471"/>
      <c r="O837" s="471"/>
      <c r="AB837" s="471"/>
    </row>
    <row r="838" spans="2:28" s="470" customFormat="1">
      <c r="B838" s="471"/>
      <c r="O838" s="471"/>
      <c r="AB838" s="471"/>
    </row>
    <row r="839" spans="2:28" s="470" customFormat="1">
      <c r="B839" s="471"/>
      <c r="O839" s="471"/>
      <c r="AB839" s="471"/>
    </row>
    <row r="840" spans="2:28" s="470" customFormat="1">
      <c r="B840" s="471"/>
      <c r="O840" s="471"/>
      <c r="AB840" s="471"/>
    </row>
    <row r="841" spans="2:28" s="470" customFormat="1">
      <c r="B841" s="471"/>
      <c r="O841" s="471"/>
      <c r="AB841" s="471"/>
    </row>
    <row r="842" spans="2:28" s="470" customFormat="1">
      <c r="B842" s="471"/>
      <c r="O842" s="471"/>
      <c r="AB842" s="471"/>
    </row>
    <row r="843" spans="2:28" s="470" customFormat="1">
      <c r="B843" s="471"/>
      <c r="O843" s="471"/>
      <c r="AB843" s="471"/>
    </row>
    <row r="844" spans="2:28" s="470" customFormat="1">
      <c r="B844" s="471"/>
      <c r="O844" s="471"/>
      <c r="AB844" s="471"/>
    </row>
    <row r="845" spans="2:28" s="470" customFormat="1">
      <c r="B845" s="471"/>
      <c r="O845" s="471"/>
      <c r="AB845" s="471"/>
    </row>
    <row r="846" spans="2:28" s="470" customFormat="1">
      <c r="B846" s="471"/>
      <c r="O846" s="471"/>
      <c r="AB846" s="471"/>
    </row>
    <row r="847" spans="2:28" s="470" customFormat="1">
      <c r="B847" s="471"/>
      <c r="O847" s="471"/>
      <c r="AB847" s="471"/>
    </row>
    <row r="848" spans="2:28" s="470" customFormat="1">
      <c r="B848" s="471"/>
      <c r="O848" s="471"/>
      <c r="AB848" s="471"/>
    </row>
    <row r="849" spans="2:28" s="470" customFormat="1">
      <c r="B849" s="471"/>
      <c r="O849" s="471"/>
      <c r="AB849" s="471"/>
    </row>
    <row r="850" spans="2:28" s="470" customFormat="1">
      <c r="B850" s="471"/>
      <c r="O850" s="471"/>
      <c r="AB850" s="471"/>
    </row>
    <row r="851" spans="2:28" s="470" customFormat="1">
      <c r="B851" s="471"/>
      <c r="O851" s="471"/>
      <c r="AB851" s="471"/>
    </row>
    <row r="852" spans="2:28" s="470" customFormat="1">
      <c r="B852" s="471"/>
      <c r="O852" s="471"/>
      <c r="AB852" s="471"/>
    </row>
    <row r="853" spans="2:28" s="470" customFormat="1">
      <c r="B853" s="471"/>
      <c r="O853" s="471"/>
      <c r="AB853" s="471"/>
    </row>
    <row r="854" spans="2:28" s="470" customFormat="1">
      <c r="B854" s="471"/>
      <c r="O854" s="471"/>
      <c r="AB854" s="471"/>
    </row>
    <row r="855" spans="2:28" s="470" customFormat="1">
      <c r="B855" s="471"/>
      <c r="O855" s="471"/>
      <c r="AB855" s="471"/>
    </row>
    <row r="856" spans="2:28" s="470" customFormat="1">
      <c r="B856" s="471"/>
      <c r="O856" s="471"/>
      <c r="AB856" s="471"/>
    </row>
    <row r="857" spans="2:28" s="470" customFormat="1">
      <c r="B857" s="471"/>
      <c r="O857" s="471"/>
      <c r="AB857" s="471"/>
    </row>
    <row r="858" spans="2:28" s="470" customFormat="1">
      <c r="B858" s="471"/>
      <c r="O858" s="471"/>
      <c r="AB858" s="471"/>
    </row>
    <row r="859" spans="2:28" s="470" customFormat="1">
      <c r="B859" s="471"/>
      <c r="O859" s="471"/>
      <c r="AB859" s="471"/>
    </row>
    <row r="860" spans="2:28" s="470" customFormat="1">
      <c r="B860" s="471"/>
      <c r="O860" s="471"/>
      <c r="AB860" s="471"/>
    </row>
    <row r="861" spans="2:28" s="470" customFormat="1">
      <c r="B861" s="471"/>
      <c r="O861" s="471"/>
      <c r="AB861" s="471"/>
    </row>
    <row r="862" spans="2:28" s="470" customFormat="1">
      <c r="B862" s="471"/>
      <c r="O862" s="471"/>
      <c r="AB862" s="471"/>
    </row>
    <row r="863" spans="2:28" s="470" customFormat="1">
      <c r="B863" s="471"/>
      <c r="O863" s="471"/>
      <c r="AB863" s="471"/>
    </row>
    <row r="864" spans="2:28" s="470" customFormat="1">
      <c r="B864" s="471"/>
      <c r="O864" s="471"/>
      <c r="AB864" s="471"/>
    </row>
    <row r="865" spans="2:28" s="470" customFormat="1">
      <c r="B865" s="471"/>
      <c r="O865" s="471"/>
      <c r="AB865" s="471"/>
    </row>
    <row r="866" spans="2:28" s="470" customFormat="1">
      <c r="B866" s="471"/>
      <c r="O866" s="471"/>
      <c r="AB866" s="471"/>
    </row>
    <row r="867" spans="2:28" s="470" customFormat="1">
      <c r="B867" s="471"/>
      <c r="O867" s="471"/>
      <c r="AB867" s="471"/>
    </row>
    <row r="868" spans="2:28" s="470" customFormat="1">
      <c r="B868" s="471"/>
      <c r="O868" s="471"/>
      <c r="AB868" s="471"/>
    </row>
    <row r="869" spans="2:28" s="470" customFormat="1">
      <c r="B869" s="471"/>
      <c r="O869" s="471"/>
      <c r="AB869" s="471"/>
    </row>
    <row r="870" spans="2:28" s="470" customFormat="1">
      <c r="B870" s="471"/>
      <c r="O870" s="471"/>
      <c r="AB870" s="471"/>
    </row>
    <row r="871" spans="2:28" s="470" customFormat="1">
      <c r="B871" s="471"/>
      <c r="O871" s="471"/>
      <c r="AB871" s="471"/>
    </row>
    <row r="872" spans="2:28" s="470" customFormat="1">
      <c r="B872" s="471"/>
      <c r="O872" s="471"/>
      <c r="AB872" s="471"/>
    </row>
    <row r="873" spans="2:28" s="470" customFormat="1">
      <c r="B873" s="471"/>
      <c r="O873" s="471"/>
      <c r="AB873" s="471"/>
    </row>
    <row r="874" spans="2:28" s="470" customFormat="1">
      <c r="B874" s="471"/>
      <c r="O874" s="471"/>
      <c r="AB874" s="471"/>
    </row>
    <row r="875" spans="2:28" s="470" customFormat="1">
      <c r="B875" s="471"/>
      <c r="O875" s="471"/>
      <c r="AB875" s="471"/>
    </row>
    <row r="876" spans="2:28" s="470" customFormat="1">
      <c r="B876" s="471"/>
      <c r="O876" s="471"/>
      <c r="AB876" s="471"/>
    </row>
    <row r="877" spans="2:28" s="470" customFormat="1">
      <c r="B877" s="471"/>
      <c r="O877" s="471"/>
      <c r="AB877" s="471"/>
    </row>
    <row r="878" spans="2:28" s="470" customFormat="1">
      <c r="B878" s="471"/>
      <c r="O878" s="471"/>
      <c r="AB878" s="471"/>
    </row>
    <row r="879" spans="2:28" s="470" customFormat="1">
      <c r="B879" s="471"/>
      <c r="O879" s="471"/>
      <c r="AB879" s="471"/>
    </row>
    <row r="880" spans="2:28" s="470" customFormat="1">
      <c r="B880" s="471"/>
      <c r="O880" s="471"/>
      <c r="AB880" s="471"/>
    </row>
    <row r="881" spans="2:28" s="470" customFormat="1">
      <c r="B881" s="471"/>
      <c r="O881" s="471"/>
      <c r="AB881" s="471"/>
    </row>
    <row r="882" spans="2:28" s="470" customFormat="1">
      <c r="B882" s="471"/>
      <c r="O882" s="471"/>
      <c r="AB882" s="471"/>
    </row>
    <row r="883" spans="2:28" s="470" customFormat="1">
      <c r="B883" s="471"/>
      <c r="O883" s="471"/>
      <c r="AB883" s="471"/>
    </row>
    <row r="884" spans="2:28" s="470" customFormat="1">
      <c r="B884" s="471"/>
      <c r="O884" s="471"/>
      <c r="AB884" s="471"/>
    </row>
    <row r="885" spans="2:28" s="470" customFormat="1">
      <c r="B885" s="471"/>
      <c r="O885" s="471"/>
      <c r="AB885" s="471"/>
    </row>
    <row r="886" spans="2:28" s="470" customFormat="1">
      <c r="B886" s="471"/>
      <c r="O886" s="471"/>
      <c r="AB886" s="471"/>
    </row>
    <row r="887" spans="2:28" s="470" customFormat="1">
      <c r="B887" s="471"/>
      <c r="O887" s="471"/>
      <c r="AB887" s="471"/>
    </row>
    <row r="888" spans="2:28" s="470" customFormat="1">
      <c r="B888" s="471"/>
      <c r="O888" s="471"/>
      <c r="AB888" s="471"/>
    </row>
    <row r="889" spans="2:28" s="470" customFormat="1">
      <c r="B889" s="471"/>
      <c r="O889" s="471"/>
      <c r="AB889" s="471"/>
    </row>
    <row r="890" spans="2:28" s="470" customFormat="1">
      <c r="B890" s="471"/>
      <c r="O890" s="471"/>
      <c r="AB890" s="471"/>
    </row>
    <row r="891" spans="2:28" s="470" customFormat="1">
      <c r="B891" s="471"/>
      <c r="O891" s="471"/>
      <c r="AB891" s="471"/>
    </row>
    <row r="892" spans="2:28" s="470" customFormat="1">
      <c r="B892" s="471"/>
      <c r="O892" s="471"/>
      <c r="AB892" s="471"/>
    </row>
    <row r="893" spans="2:28" s="470" customFormat="1">
      <c r="B893" s="471"/>
      <c r="O893" s="471"/>
      <c r="AB893" s="471"/>
    </row>
    <row r="894" spans="2:28" s="470" customFormat="1">
      <c r="B894" s="471"/>
      <c r="O894" s="471"/>
      <c r="AB894" s="471"/>
    </row>
    <row r="895" spans="2:28" s="470" customFormat="1">
      <c r="B895" s="471"/>
      <c r="O895" s="471"/>
      <c r="AB895" s="471"/>
    </row>
    <row r="896" spans="2:28" s="470" customFormat="1">
      <c r="B896" s="471"/>
      <c r="O896" s="471"/>
      <c r="AB896" s="471"/>
    </row>
    <row r="897" spans="2:28" s="470" customFormat="1">
      <c r="B897" s="471"/>
      <c r="O897" s="471"/>
      <c r="AB897" s="471"/>
    </row>
    <row r="898" spans="2:28" s="470" customFormat="1">
      <c r="B898" s="471"/>
      <c r="O898" s="471"/>
      <c r="AB898" s="471"/>
    </row>
    <row r="899" spans="2:28" s="470" customFormat="1">
      <c r="B899" s="471"/>
      <c r="O899" s="471"/>
      <c r="AB899" s="471"/>
    </row>
    <row r="900" spans="2:28" s="470" customFormat="1">
      <c r="B900" s="471"/>
      <c r="O900" s="471"/>
      <c r="AB900" s="471"/>
    </row>
    <row r="901" spans="2:28" s="470" customFormat="1">
      <c r="B901" s="471"/>
      <c r="O901" s="471"/>
      <c r="AB901" s="471"/>
    </row>
    <row r="902" spans="2:28" s="470" customFormat="1">
      <c r="B902" s="471"/>
      <c r="O902" s="471"/>
      <c r="AB902" s="471"/>
    </row>
    <row r="903" spans="2:28" s="470" customFormat="1">
      <c r="B903" s="471"/>
      <c r="O903" s="471"/>
      <c r="AB903" s="471"/>
    </row>
    <row r="904" spans="2:28" s="470" customFormat="1">
      <c r="B904" s="471"/>
      <c r="O904" s="471"/>
      <c r="AB904" s="471"/>
    </row>
    <row r="905" spans="2:28" s="470" customFormat="1">
      <c r="B905" s="471"/>
      <c r="O905" s="471"/>
      <c r="AB905" s="471"/>
    </row>
    <row r="906" spans="2:28" s="470" customFormat="1">
      <c r="B906" s="471"/>
      <c r="O906" s="471"/>
      <c r="AB906" s="471"/>
    </row>
    <row r="907" spans="2:28" s="470" customFormat="1">
      <c r="B907" s="471"/>
      <c r="O907" s="471"/>
      <c r="AB907" s="471"/>
    </row>
    <row r="908" spans="2:28" s="470" customFormat="1">
      <c r="B908" s="471"/>
      <c r="O908" s="471"/>
      <c r="AB908" s="471"/>
    </row>
    <row r="909" spans="2:28" s="470" customFormat="1">
      <c r="B909" s="471"/>
      <c r="O909" s="471"/>
      <c r="AB909" s="471"/>
    </row>
    <row r="910" spans="2:28" s="470" customFormat="1">
      <c r="B910" s="471"/>
      <c r="O910" s="471"/>
      <c r="AB910" s="471"/>
    </row>
    <row r="911" spans="2:28" s="470" customFormat="1">
      <c r="B911" s="471"/>
      <c r="O911" s="471"/>
      <c r="AB911" s="471"/>
    </row>
    <row r="912" spans="2:28" s="470" customFormat="1">
      <c r="B912" s="471"/>
      <c r="O912" s="471"/>
      <c r="AB912" s="471"/>
    </row>
    <row r="913" spans="2:28" s="470" customFormat="1">
      <c r="B913" s="471"/>
      <c r="O913" s="471"/>
      <c r="AB913" s="471"/>
    </row>
    <row r="914" spans="2:28" s="470" customFormat="1">
      <c r="B914" s="471"/>
      <c r="O914" s="471"/>
      <c r="AB914" s="471"/>
    </row>
    <row r="915" spans="2:28" s="470" customFormat="1">
      <c r="B915" s="471"/>
      <c r="O915" s="471"/>
      <c r="AB915" s="471"/>
    </row>
    <row r="916" spans="2:28" s="470" customFormat="1">
      <c r="B916" s="471"/>
      <c r="O916" s="471"/>
      <c r="AB916" s="471"/>
    </row>
    <row r="917" spans="2:28" s="470" customFormat="1">
      <c r="B917" s="471"/>
      <c r="O917" s="471"/>
      <c r="AB917" s="471"/>
    </row>
    <row r="918" spans="2:28" s="470" customFormat="1">
      <c r="B918" s="471"/>
      <c r="O918" s="471"/>
      <c r="AB918" s="471"/>
    </row>
    <row r="919" spans="2:28" s="470" customFormat="1">
      <c r="B919" s="471"/>
      <c r="O919" s="471"/>
      <c r="AB919" s="471"/>
    </row>
    <row r="920" spans="2:28" s="470" customFormat="1">
      <c r="B920" s="471"/>
      <c r="O920" s="471"/>
      <c r="AB920" s="471"/>
    </row>
    <row r="921" spans="2:28" s="470" customFormat="1">
      <c r="B921" s="471"/>
      <c r="O921" s="471"/>
      <c r="AB921" s="471"/>
    </row>
    <row r="922" spans="2:28" s="470" customFormat="1">
      <c r="B922" s="471"/>
      <c r="O922" s="471"/>
      <c r="AB922" s="471"/>
    </row>
    <row r="923" spans="2:28" s="470" customFormat="1">
      <c r="B923" s="471"/>
      <c r="O923" s="471"/>
      <c r="AB923" s="471"/>
    </row>
    <row r="924" spans="2:28" s="470" customFormat="1">
      <c r="B924" s="471"/>
      <c r="O924" s="471"/>
      <c r="AB924" s="471"/>
    </row>
    <row r="925" spans="2:28" s="470" customFormat="1">
      <c r="B925" s="471"/>
      <c r="O925" s="471"/>
      <c r="AB925" s="471"/>
    </row>
    <row r="926" spans="2:28" s="470" customFormat="1">
      <c r="B926" s="471"/>
      <c r="O926" s="471"/>
      <c r="AB926" s="471"/>
    </row>
    <row r="927" spans="2:28" s="470" customFormat="1">
      <c r="B927" s="471"/>
      <c r="O927" s="471"/>
      <c r="AB927" s="471"/>
    </row>
    <row r="928" spans="2:28" s="470" customFormat="1">
      <c r="B928" s="471"/>
      <c r="O928" s="471"/>
      <c r="AB928" s="471"/>
    </row>
    <row r="929" spans="2:28" s="470" customFormat="1">
      <c r="B929" s="471"/>
      <c r="O929" s="471"/>
      <c r="AB929" s="471"/>
    </row>
    <row r="930" spans="2:28" s="470" customFormat="1">
      <c r="B930" s="471"/>
      <c r="O930" s="471"/>
      <c r="AB930" s="471"/>
    </row>
    <row r="931" spans="2:28" s="470" customFormat="1">
      <c r="B931" s="471"/>
      <c r="O931" s="471"/>
      <c r="AB931" s="471"/>
    </row>
    <row r="932" spans="2:28" s="470" customFormat="1">
      <c r="B932" s="471"/>
      <c r="O932" s="471"/>
      <c r="AB932" s="471"/>
    </row>
    <row r="933" spans="2:28" s="470" customFormat="1">
      <c r="B933" s="471"/>
      <c r="O933" s="471"/>
      <c r="AB933" s="471"/>
    </row>
    <row r="934" spans="2:28" s="470" customFormat="1">
      <c r="B934" s="471"/>
      <c r="O934" s="471"/>
      <c r="AB934" s="471"/>
    </row>
    <row r="935" spans="2:28" s="470" customFormat="1">
      <c r="B935" s="471"/>
      <c r="O935" s="471"/>
      <c r="AB935" s="471"/>
    </row>
    <row r="936" spans="2:28" s="470" customFormat="1">
      <c r="B936" s="471"/>
      <c r="O936" s="471"/>
      <c r="AB936" s="471"/>
    </row>
    <row r="937" spans="2:28" s="470" customFormat="1">
      <c r="B937" s="471"/>
      <c r="O937" s="471"/>
      <c r="AB937" s="471"/>
    </row>
    <row r="938" spans="2:28" s="470" customFormat="1">
      <c r="B938" s="471"/>
      <c r="O938" s="471"/>
      <c r="AB938" s="471"/>
    </row>
    <row r="939" spans="2:28" s="470" customFormat="1">
      <c r="B939" s="471"/>
      <c r="O939" s="471"/>
      <c r="AB939" s="471"/>
    </row>
    <row r="940" spans="2:28" s="470" customFormat="1">
      <c r="B940" s="471"/>
      <c r="O940" s="471"/>
      <c r="AB940" s="471"/>
    </row>
    <row r="941" spans="2:28" s="470" customFormat="1">
      <c r="B941" s="471"/>
      <c r="O941" s="471"/>
      <c r="AB941" s="471"/>
    </row>
    <row r="942" spans="2:28" s="470" customFormat="1">
      <c r="B942" s="471"/>
      <c r="O942" s="471"/>
      <c r="AB942" s="471"/>
    </row>
    <row r="943" spans="2:28" s="470" customFormat="1">
      <c r="B943" s="471"/>
      <c r="O943" s="471"/>
      <c r="AB943" s="471"/>
    </row>
    <row r="944" spans="2:28" s="470" customFormat="1">
      <c r="B944" s="471"/>
      <c r="O944" s="471"/>
      <c r="AB944" s="471"/>
    </row>
    <row r="945" spans="2:28" s="470" customFormat="1">
      <c r="B945" s="471"/>
      <c r="O945" s="471"/>
      <c r="AB945" s="471"/>
    </row>
    <row r="946" spans="2:28" s="470" customFormat="1">
      <c r="B946" s="471"/>
      <c r="O946" s="471"/>
      <c r="AB946" s="471"/>
    </row>
    <row r="947" spans="2:28" s="470" customFormat="1">
      <c r="B947" s="471"/>
      <c r="O947" s="471"/>
      <c r="AB947" s="471"/>
    </row>
    <row r="948" spans="2:28" s="470" customFormat="1">
      <c r="B948" s="471"/>
      <c r="O948" s="471"/>
      <c r="AB948" s="471"/>
    </row>
    <row r="949" spans="2:28" s="470" customFormat="1">
      <c r="B949" s="471"/>
      <c r="O949" s="471"/>
      <c r="AB949" s="471"/>
    </row>
    <row r="950" spans="2:28" s="470" customFormat="1">
      <c r="B950" s="471"/>
      <c r="O950" s="471"/>
      <c r="AB950" s="471"/>
    </row>
    <row r="951" spans="2:28" s="470" customFormat="1">
      <c r="B951" s="471"/>
      <c r="O951" s="471"/>
      <c r="AB951" s="471"/>
    </row>
    <row r="952" spans="2:28" s="470" customFormat="1">
      <c r="B952" s="471"/>
      <c r="O952" s="471"/>
      <c r="AB952" s="471"/>
    </row>
    <row r="953" spans="2:28" s="470" customFormat="1">
      <c r="B953" s="471"/>
      <c r="O953" s="471"/>
      <c r="AB953" s="471"/>
    </row>
    <row r="954" spans="2:28" s="470" customFormat="1">
      <c r="B954" s="471"/>
      <c r="O954" s="471"/>
      <c r="AB954" s="471"/>
    </row>
    <row r="955" spans="2:28" s="470" customFormat="1">
      <c r="B955" s="471"/>
      <c r="O955" s="471"/>
      <c r="AB955" s="471"/>
    </row>
    <row r="956" spans="2:28" s="470" customFormat="1">
      <c r="B956" s="471"/>
      <c r="O956" s="471"/>
      <c r="AB956" s="471"/>
    </row>
    <row r="957" spans="2:28" s="470" customFormat="1">
      <c r="B957" s="471"/>
      <c r="O957" s="471"/>
      <c r="AB957" s="471"/>
    </row>
    <row r="958" spans="2:28" s="470" customFormat="1">
      <c r="B958" s="471"/>
      <c r="O958" s="471"/>
      <c r="AB958" s="471"/>
    </row>
    <row r="959" spans="2:28" s="470" customFormat="1">
      <c r="B959" s="471"/>
      <c r="O959" s="471"/>
      <c r="AB959" s="471"/>
    </row>
    <row r="960" spans="2:28" s="470" customFormat="1">
      <c r="B960" s="471"/>
      <c r="O960" s="471"/>
      <c r="AB960" s="471"/>
    </row>
    <row r="961" spans="2:28" s="470" customFormat="1">
      <c r="B961" s="471"/>
      <c r="O961" s="471"/>
      <c r="AB961" s="471"/>
    </row>
    <row r="962" spans="2:28" s="470" customFormat="1">
      <c r="B962" s="471"/>
      <c r="O962" s="471"/>
      <c r="AB962" s="471"/>
    </row>
    <row r="963" spans="2:28" s="470" customFormat="1">
      <c r="B963" s="471"/>
      <c r="O963" s="471"/>
      <c r="AB963" s="471"/>
    </row>
    <row r="964" spans="2:28" s="470" customFormat="1">
      <c r="B964" s="471"/>
      <c r="O964" s="471"/>
      <c r="AB964" s="471"/>
    </row>
    <row r="965" spans="2:28" s="470" customFormat="1">
      <c r="B965" s="471"/>
      <c r="O965" s="471"/>
      <c r="AB965" s="471"/>
    </row>
    <row r="966" spans="2:28" s="470" customFormat="1">
      <c r="B966" s="471"/>
      <c r="O966" s="471"/>
      <c r="AB966" s="471"/>
    </row>
    <row r="967" spans="2:28" s="470" customFormat="1">
      <c r="B967" s="471"/>
      <c r="O967" s="471"/>
      <c r="AB967" s="471"/>
    </row>
    <row r="968" spans="2:28" s="470" customFormat="1">
      <c r="B968" s="471"/>
      <c r="O968" s="471"/>
      <c r="AB968" s="471"/>
    </row>
    <row r="969" spans="2:28" s="470" customFormat="1">
      <c r="B969" s="471"/>
      <c r="O969" s="471"/>
      <c r="AB969" s="471"/>
    </row>
    <row r="970" spans="2:28" s="470" customFormat="1">
      <c r="B970" s="471"/>
      <c r="O970" s="471"/>
      <c r="AB970" s="471"/>
    </row>
    <row r="971" spans="2:28" s="470" customFormat="1">
      <c r="B971" s="471"/>
      <c r="O971" s="471"/>
      <c r="AB971" s="471"/>
    </row>
    <row r="972" spans="2:28" s="470" customFormat="1">
      <c r="B972" s="471"/>
      <c r="O972" s="471"/>
      <c r="AB972" s="471"/>
    </row>
    <row r="973" spans="2:28" s="470" customFormat="1">
      <c r="B973" s="471"/>
      <c r="O973" s="471"/>
      <c r="AB973" s="471"/>
    </row>
    <row r="974" spans="2:28" s="470" customFormat="1">
      <c r="B974" s="471"/>
      <c r="O974" s="471"/>
      <c r="AB974" s="471"/>
    </row>
    <row r="975" spans="2:28" s="470" customFormat="1">
      <c r="B975" s="471"/>
      <c r="O975" s="471"/>
      <c r="AB975" s="471"/>
    </row>
    <row r="976" spans="2:28" s="470" customFormat="1">
      <c r="B976" s="471"/>
      <c r="O976" s="471"/>
      <c r="AB976" s="471"/>
    </row>
    <row r="977" spans="2:28" s="470" customFormat="1">
      <c r="B977" s="471"/>
      <c r="O977" s="471"/>
      <c r="AB977" s="471"/>
    </row>
    <row r="978" spans="2:28" s="470" customFormat="1">
      <c r="B978" s="471"/>
      <c r="O978" s="471"/>
      <c r="AB978" s="471"/>
    </row>
    <row r="979" spans="2:28" s="470" customFormat="1">
      <c r="B979" s="471"/>
      <c r="O979" s="471"/>
      <c r="AB979" s="471"/>
    </row>
    <row r="980" spans="2:28" s="470" customFormat="1">
      <c r="B980" s="471"/>
      <c r="O980" s="471"/>
      <c r="AB980" s="471"/>
    </row>
    <row r="981" spans="2:28" s="470" customFormat="1">
      <c r="B981" s="471"/>
      <c r="O981" s="471"/>
      <c r="AB981" s="471"/>
    </row>
    <row r="982" spans="2:28" s="470" customFormat="1">
      <c r="B982" s="471"/>
      <c r="O982" s="471"/>
      <c r="AB982" s="471"/>
    </row>
    <row r="983" spans="2:28" s="470" customFormat="1">
      <c r="B983" s="471"/>
      <c r="O983" s="471"/>
      <c r="AB983" s="471"/>
    </row>
    <row r="984" spans="2:28" s="470" customFormat="1">
      <c r="B984" s="471"/>
      <c r="O984" s="471"/>
      <c r="AB984" s="471"/>
    </row>
    <row r="985" spans="2:28" s="470" customFormat="1">
      <c r="B985" s="471"/>
      <c r="O985" s="471"/>
      <c r="AB985" s="471"/>
    </row>
    <row r="986" spans="2:28" s="470" customFormat="1">
      <c r="B986" s="471"/>
      <c r="O986" s="471"/>
      <c r="AB986" s="471"/>
    </row>
    <row r="987" spans="2:28" s="470" customFormat="1">
      <c r="B987" s="471"/>
      <c r="O987" s="471"/>
      <c r="AB987" s="471"/>
    </row>
    <row r="988" spans="2:28" s="470" customFormat="1">
      <c r="B988" s="471"/>
      <c r="O988" s="471"/>
      <c r="AB988" s="471"/>
    </row>
    <row r="989" spans="2:28" s="470" customFormat="1">
      <c r="B989" s="471"/>
      <c r="O989" s="471"/>
      <c r="AB989" s="471"/>
    </row>
    <row r="990" spans="2:28" s="470" customFormat="1">
      <c r="B990" s="471"/>
      <c r="O990" s="471"/>
      <c r="AB990" s="471"/>
    </row>
    <row r="991" spans="2:28" s="470" customFormat="1">
      <c r="B991" s="471"/>
      <c r="O991" s="471"/>
      <c r="AB991" s="471"/>
    </row>
    <row r="992" spans="2:28" s="470" customFormat="1">
      <c r="B992" s="471"/>
      <c r="O992" s="471"/>
      <c r="AB992" s="471"/>
    </row>
    <row r="993" spans="2:28" s="470" customFormat="1">
      <c r="B993" s="471"/>
      <c r="O993" s="471"/>
      <c r="AB993" s="471"/>
    </row>
    <row r="994" spans="2:28" s="470" customFormat="1">
      <c r="B994" s="471"/>
      <c r="O994" s="471"/>
      <c r="AB994" s="471"/>
    </row>
    <row r="995" spans="2:28" s="470" customFormat="1">
      <c r="B995" s="471"/>
      <c r="O995" s="471"/>
      <c r="AB995" s="471"/>
    </row>
    <row r="996" spans="2:28" s="470" customFormat="1">
      <c r="B996" s="471"/>
      <c r="O996" s="471"/>
      <c r="AB996" s="471"/>
    </row>
    <row r="997" spans="2:28" s="470" customFormat="1">
      <c r="B997" s="471"/>
      <c r="O997" s="471"/>
      <c r="AB997" s="471"/>
    </row>
    <row r="998" spans="2:28" s="470" customFormat="1">
      <c r="B998" s="471"/>
      <c r="O998" s="471"/>
      <c r="AB998" s="471"/>
    </row>
    <row r="999" spans="2:28" s="470" customFormat="1">
      <c r="B999" s="471"/>
      <c r="O999" s="471"/>
      <c r="AB999" s="471"/>
    </row>
    <row r="1000" spans="2:28" s="470" customFormat="1">
      <c r="B1000" s="471"/>
      <c r="O1000" s="471"/>
      <c r="AB1000" s="471"/>
    </row>
    <row r="1001" spans="2:28" s="470" customFormat="1">
      <c r="B1001" s="471"/>
      <c r="O1001" s="471"/>
      <c r="AB1001" s="471"/>
    </row>
    <row r="1002" spans="2:28" s="470" customFormat="1">
      <c r="B1002" s="471"/>
      <c r="O1002" s="471"/>
      <c r="AB1002" s="471"/>
    </row>
    <row r="1003" spans="2:28" s="470" customFormat="1">
      <c r="B1003" s="471"/>
      <c r="O1003" s="471"/>
      <c r="AB1003" s="471"/>
    </row>
    <row r="1004" spans="2:28" s="470" customFormat="1">
      <c r="B1004" s="471"/>
      <c r="O1004" s="471"/>
      <c r="AB1004" s="471"/>
    </row>
    <row r="1005" spans="2:28" s="470" customFormat="1">
      <c r="B1005" s="471"/>
      <c r="O1005" s="471"/>
      <c r="AB1005" s="471"/>
    </row>
    <row r="1006" spans="2:28" s="470" customFormat="1">
      <c r="B1006" s="471"/>
      <c r="O1006" s="471"/>
      <c r="AB1006" s="471"/>
    </row>
    <row r="1007" spans="2:28" s="470" customFormat="1">
      <c r="B1007" s="471"/>
      <c r="O1007" s="471"/>
      <c r="AB1007" s="471"/>
    </row>
    <row r="1008" spans="2:28" s="470" customFormat="1">
      <c r="B1008" s="471"/>
      <c r="O1008" s="471"/>
      <c r="AB1008" s="471"/>
    </row>
    <row r="1009" spans="2:28" s="470" customFormat="1">
      <c r="B1009" s="471"/>
      <c r="O1009" s="471"/>
      <c r="AB1009" s="471"/>
    </row>
    <row r="1010" spans="2:28" s="470" customFormat="1">
      <c r="B1010" s="471"/>
      <c r="O1010" s="471"/>
      <c r="AB1010" s="471"/>
    </row>
    <row r="1011" spans="2:28" s="470" customFormat="1">
      <c r="B1011" s="471"/>
      <c r="O1011" s="471"/>
      <c r="AB1011" s="471"/>
    </row>
    <row r="1012" spans="2:28" s="470" customFormat="1">
      <c r="B1012" s="471"/>
      <c r="O1012" s="471"/>
      <c r="AB1012" s="471"/>
    </row>
    <row r="1013" spans="2:28" s="470" customFormat="1">
      <c r="B1013" s="471"/>
      <c r="O1013" s="471"/>
      <c r="AB1013" s="471"/>
    </row>
    <row r="1014" spans="2:28" s="470" customFormat="1">
      <c r="B1014" s="471"/>
      <c r="O1014" s="471"/>
      <c r="AB1014" s="471"/>
    </row>
    <row r="1015" spans="2:28" s="470" customFormat="1">
      <c r="B1015" s="471"/>
      <c r="O1015" s="471"/>
      <c r="AB1015" s="471"/>
    </row>
    <row r="1016" spans="2:28" s="470" customFormat="1">
      <c r="B1016" s="471"/>
      <c r="O1016" s="471"/>
      <c r="AB1016" s="471"/>
    </row>
    <row r="1017" spans="2:28" s="470" customFormat="1">
      <c r="B1017" s="471"/>
      <c r="O1017" s="471"/>
      <c r="AB1017" s="471"/>
    </row>
    <row r="1018" spans="2:28" s="470" customFormat="1">
      <c r="B1018" s="471"/>
      <c r="O1018" s="471"/>
      <c r="AB1018" s="471"/>
    </row>
    <row r="1019" spans="2:28" s="470" customFormat="1">
      <c r="B1019" s="471"/>
      <c r="O1019" s="471"/>
      <c r="AB1019" s="471"/>
    </row>
    <row r="1020" spans="2:28" s="470" customFormat="1">
      <c r="B1020" s="471"/>
      <c r="O1020" s="471"/>
      <c r="AB1020" s="471"/>
    </row>
    <row r="1021" spans="2:28" s="470" customFormat="1">
      <c r="B1021" s="471"/>
      <c r="O1021" s="471"/>
      <c r="AB1021" s="471"/>
    </row>
    <row r="1022" spans="2:28" s="470" customFormat="1">
      <c r="B1022" s="471"/>
      <c r="O1022" s="471"/>
      <c r="AB1022" s="471"/>
    </row>
    <row r="1023" spans="2:28" s="470" customFormat="1">
      <c r="B1023" s="471"/>
      <c r="O1023" s="471"/>
      <c r="AB1023" s="471"/>
    </row>
    <row r="1024" spans="2:28" s="470" customFormat="1">
      <c r="B1024" s="471"/>
      <c r="O1024" s="471"/>
      <c r="AB1024" s="471"/>
    </row>
    <row r="1025" spans="2:28" s="470" customFormat="1">
      <c r="B1025" s="471"/>
      <c r="O1025" s="471"/>
      <c r="AB1025" s="471"/>
    </row>
    <row r="1026" spans="2:28" s="470" customFormat="1">
      <c r="B1026" s="471"/>
      <c r="O1026" s="471"/>
      <c r="AB1026" s="471"/>
    </row>
    <row r="1027" spans="2:28" s="470" customFormat="1">
      <c r="B1027" s="471"/>
      <c r="O1027" s="471"/>
      <c r="AB1027" s="471"/>
    </row>
    <row r="1028" spans="2:28" s="470" customFormat="1">
      <c r="B1028" s="471"/>
      <c r="O1028" s="471"/>
      <c r="AB1028" s="471"/>
    </row>
    <row r="1029" spans="2:28" s="470" customFormat="1">
      <c r="B1029" s="471"/>
      <c r="O1029" s="471"/>
      <c r="AB1029" s="471"/>
    </row>
    <row r="1030" spans="2:28" s="470" customFormat="1">
      <c r="B1030" s="471"/>
      <c r="O1030" s="471"/>
      <c r="AB1030" s="471"/>
    </row>
    <row r="1031" spans="2:28" s="470" customFormat="1">
      <c r="B1031" s="471"/>
      <c r="O1031" s="471"/>
      <c r="AB1031" s="471"/>
    </row>
    <row r="1032" spans="2:28" s="470" customFormat="1">
      <c r="B1032" s="471"/>
      <c r="O1032" s="471"/>
      <c r="AB1032" s="471"/>
    </row>
    <row r="1033" spans="2:28" s="470" customFormat="1">
      <c r="B1033" s="471"/>
      <c r="O1033" s="471"/>
      <c r="AB1033" s="471"/>
    </row>
    <row r="1034" spans="2:28" s="470" customFormat="1">
      <c r="B1034" s="471"/>
      <c r="O1034" s="471"/>
      <c r="AB1034" s="471"/>
    </row>
    <row r="1035" spans="2:28" s="470" customFormat="1">
      <c r="B1035" s="471"/>
      <c r="O1035" s="471"/>
      <c r="AB1035" s="471"/>
    </row>
    <row r="1036" spans="2:28" s="470" customFormat="1">
      <c r="B1036" s="471"/>
      <c r="O1036" s="471"/>
      <c r="AB1036" s="471"/>
    </row>
    <row r="1037" spans="2:28" s="470" customFormat="1">
      <c r="B1037" s="471"/>
      <c r="O1037" s="471"/>
      <c r="AB1037" s="471"/>
    </row>
    <row r="1038" spans="2:28" s="470" customFormat="1">
      <c r="B1038" s="471"/>
      <c r="O1038" s="471"/>
      <c r="AB1038" s="471"/>
    </row>
    <row r="1039" spans="2:28" s="470" customFormat="1">
      <c r="B1039" s="471"/>
      <c r="O1039" s="471"/>
      <c r="AB1039" s="471"/>
    </row>
    <row r="1040" spans="2:28" s="470" customFormat="1">
      <c r="B1040" s="471"/>
      <c r="O1040" s="471"/>
      <c r="AB1040" s="471"/>
    </row>
    <row r="1041" spans="2:28" s="470" customFormat="1">
      <c r="B1041" s="471"/>
      <c r="O1041" s="471"/>
      <c r="AB1041" s="471"/>
    </row>
    <row r="1042" spans="2:28" s="470" customFormat="1">
      <c r="B1042" s="471"/>
      <c r="O1042" s="471"/>
      <c r="AB1042" s="471"/>
    </row>
    <row r="1043" spans="2:28" s="470" customFormat="1">
      <c r="B1043" s="471"/>
      <c r="O1043" s="471"/>
      <c r="AB1043" s="471"/>
    </row>
    <row r="1044" spans="2:28" s="470" customFormat="1">
      <c r="B1044" s="471"/>
      <c r="O1044" s="471"/>
      <c r="AB1044" s="471"/>
    </row>
    <row r="1045" spans="2:28" s="470" customFormat="1">
      <c r="B1045" s="471"/>
      <c r="O1045" s="471"/>
      <c r="AB1045" s="471"/>
    </row>
    <row r="1046" spans="2:28" s="470" customFormat="1">
      <c r="B1046" s="471"/>
      <c r="O1046" s="471"/>
      <c r="AB1046" s="471"/>
    </row>
    <row r="1047" spans="2:28" s="470" customFormat="1">
      <c r="B1047" s="471"/>
      <c r="O1047" s="471"/>
      <c r="AB1047" s="471"/>
    </row>
    <row r="1048" spans="2:28" s="470" customFormat="1">
      <c r="B1048" s="471"/>
      <c r="O1048" s="471"/>
      <c r="AB1048" s="471"/>
    </row>
    <row r="1049" spans="2:28" s="470" customFormat="1">
      <c r="B1049" s="471"/>
      <c r="O1049" s="471"/>
      <c r="AB1049" s="471"/>
    </row>
    <row r="1050" spans="2:28" s="470" customFormat="1">
      <c r="B1050" s="471"/>
      <c r="O1050" s="471"/>
      <c r="AB1050" s="471"/>
    </row>
    <row r="1051" spans="2:28" s="470" customFormat="1">
      <c r="B1051" s="471"/>
      <c r="O1051" s="471"/>
      <c r="AB1051" s="471"/>
    </row>
    <row r="1052" spans="2:28" s="470" customFormat="1">
      <c r="B1052" s="471"/>
      <c r="O1052" s="471"/>
      <c r="AB1052" s="471"/>
    </row>
    <row r="1053" spans="2:28" s="470" customFormat="1">
      <c r="B1053" s="471"/>
      <c r="O1053" s="471"/>
      <c r="AB1053" s="471"/>
    </row>
    <row r="1054" spans="2:28" s="470" customFormat="1">
      <c r="B1054" s="471"/>
      <c r="O1054" s="471"/>
      <c r="AB1054" s="471"/>
    </row>
    <row r="1055" spans="2:28" s="470" customFormat="1">
      <c r="B1055" s="471"/>
      <c r="O1055" s="471"/>
      <c r="AB1055" s="471"/>
    </row>
    <row r="1056" spans="2:28" s="470" customFormat="1">
      <c r="B1056" s="471"/>
      <c r="O1056" s="471"/>
      <c r="AB1056" s="471"/>
    </row>
    <row r="1057" spans="2:28" s="470" customFormat="1">
      <c r="B1057" s="471"/>
      <c r="O1057" s="471"/>
      <c r="AB1057" s="471"/>
    </row>
    <row r="1058" spans="2:28" s="470" customFormat="1">
      <c r="B1058" s="471"/>
      <c r="O1058" s="471"/>
      <c r="AB1058" s="471"/>
    </row>
    <row r="1059" spans="2:28" s="470" customFormat="1">
      <c r="B1059" s="471"/>
      <c r="O1059" s="471"/>
      <c r="AB1059" s="471"/>
    </row>
    <row r="1060" spans="2:28" s="470" customFormat="1">
      <c r="B1060" s="471"/>
      <c r="O1060" s="471"/>
      <c r="AB1060" s="471"/>
    </row>
    <row r="1061" spans="2:28" s="470" customFormat="1">
      <c r="B1061" s="471"/>
      <c r="O1061" s="471"/>
      <c r="AB1061" s="471"/>
    </row>
    <row r="1062" spans="2:28" s="470" customFormat="1">
      <c r="B1062" s="471"/>
      <c r="O1062" s="471"/>
      <c r="AB1062" s="471"/>
    </row>
    <row r="1063" spans="2:28" s="470" customFormat="1">
      <c r="B1063" s="471"/>
      <c r="O1063" s="471"/>
      <c r="AB1063" s="471"/>
    </row>
    <row r="1064" spans="2:28" s="470" customFormat="1">
      <c r="B1064" s="471"/>
      <c r="O1064" s="471"/>
      <c r="AB1064" s="471"/>
    </row>
    <row r="1065" spans="2:28" s="470" customFormat="1">
      <c r="B1065" s="471"/>
      <c r="O1065" s="471"/>
      <c r="AB1065" s="471"/>
    </row>
    <row r="1066" spans="2:28" s="470" customFormat="1">
      <c r="B1066" s="471"/>
      <c r="O1066" s="471"/>
      <c r="AB1066" s="471"/>
    </row>
    <row r="1067" spans="2:28" s="470" customFormat="1">
      <c r="B1067" s="471"/>
      <c r="O1067" s="471"/>
      <c r="AB1067" s="471"/>
    </row>
    <row r="1068" spans="2:28" s="470" customFormat="1">
      <c r="B1068" s="471"/>
      <c r="O1068" s="471"/>
      <c r="AB1068" s="471"/>
    </row>
    <row r="1069" spans="2:28" s="470" customFormat="1">
      <c r="B1069" s="471"/>
      <c r="O1069" s="471"/>
      <c r="AB1069" s="471"/>
    </row>
    <row r="1070" spans="2:28" s="470" customFormat="1">
      <c r="B1070" s="471"/>
      <c r="O1070" s="471"/>
      <c r="AB1070" s="471"/>
    </row>
    <row r="1071" spans="2:28" s="470" customFormat="1">
      <c r="B1071" s="471"/>
      <c r="O1071" s="471"/>
      <c r="AB1071" s="471"/>
    </row>
    <row r="1072" spans="2:28" s="470" customFormat="1">
      <c r="B1072" s="471"/>
      <c r="O1072" s="471"/>
      <c r="AB1072" s="471"/>
    </row>
    <row r="1073" spans="2:28" s="470" customFormat="1">
      <c r="B1073" s="471"/>
      <c r="O1073" s="471"/>
      <c r="AB1073" s="471"/>
    </row>
    <row r="1074" spans="2:28" s="470" customFormat="1">
      <c r="B1074" s="471"/>
      <c r="O1074" s="471"/>
      <c r="AB1074" s="471"/>
    </row>
    <row r="1075" spans="2:28" s="470" customFormat="1">
      <c r="B1075" s="471"/>
      <c r="O1075" s="471"/>
      <c r="AB1075" s="471"/>
    </row>
    <row r="1076" spans="2:28" s="470" customFormat="1">
      <c r="B1076" s="471"/>
      <c r="O1076" s="471"/>
      <c r="AB1076" s="471"/>
    </row>
    <row r="1077" spans="2:28" s="470" customFormat="1">
      <c r="B1077" s="471"/>
      <c r="O1077" s="471"/>
      <c r="AB1077" s="471"/>
    </row>
    <row r="1078" spans="2:28" s="470" customFormat="1">
      <c r="B1078" s="471"/>
      <c r="O1078" s="471"/>
      <c r="AB1078" s="471"/>
    </row>
    <row r="1079" spans="2:28" s="470" customFormat="1">
      <c r="B1079" s="471"/>
      <c r="O1079" s="471"/>
      <c r="AB1079" s="471"/>
    </row>
    <row r="1080" spans="2:28" s="470" customFormat="1">
      <c r="B1080" s="471"/>
      <c r="O1080" s="471"/>
      <c r="AB1080" s="471"/>
    </row>
    <row r="1081" spans="2:28" s="470" customFormat="1">
      <c r="B1081" s="471"/>
      <c r="O1081" s="471"/>
      <c r="AB1081" s="471"/>
    </row>
    <row r="1082" spans="2:28" s="470" customFormat="1">
      <c r="B1082" s="471"/>
      <c r="O1082" s="471"/>
      <c r="AB1082" s="471"/>
    </row>
    <row r="1083" spans="2:28" s="470" customFormat="1">
      <c r="B1083" s="471"/>
      <c r="O1083" s="471"/>
      <c r="AB1083" s="471"/>
    </row>
    <row r="1084" spans="2:28" s="470" customFormat="1">
      <c r="B1084" s="471"/>
      <c r="O1084" s="471"/>
      <c r="AB1084" s="471"/>
    </row>
    <row r="1085" spans="2:28" s="470" customFormat="1">
      <c r="B1085" s="471"/>
      <c r="O1085" s="471"/>
      <c r="AB1085" s="471"/>
    </row>
    <row r="1086" spans="2:28" s="470" customFormat="1">
      <c r="B1086" s="471"/>
      <c r="O1086" s="471"/>
      <c r="AB1086" s="471"/>
    </row>
    <row r="1087" spans="2:28" s="470" customFormat="1">
      <c r="B1087" s="471"/>
      <c r="O1087" s="471"/>
      <c r="AB1087" s="471"/>
    </row>
    <row r="1088" spans="2:28" s="470" customFormat="1">
      <c r="B1088" s="471"/>
      <c r="O1088" s="471"/>
      <c r="AB1088" s="471"/>
    </row>
    <row r="1089" spans="2:28" s="470" customFormat="1">
      <c r="B1089" s="471"/>
      <c r="O1089" s="471"/>
      <c r="AB1089" s="471"/>
    </row>
    <row r="1090" spans="2:28" s="470" customFormat="1">
      <c r="B1090" s="471"/>
      <c r="O1090" s="471"/>
      <c r="AB1090" s="471"/>
    </row>
    <row r="1091" spans="2:28" s="470" customFormat="1">
      <c r="B1091" s="471"/>
      <c r="O1091" s="471"/>
      <c r="AB1091" s="471"/>
    </row>
    <row r="1092" spans="2:28" s="470" customFormat="1">
      <c r="B1092" s="471"/>
      <c r="O1092" s="471"/>
      <c r="AB1092" s="471"/>
    </row>
    <row r="1093" spans="2:28" s="470" customFormat="1">
      <c r="B1093" s="471"/>
      <c r="O1093" s="471"/>
      <c r="AB1093" s="471"/>
    </row>
    <row r="1094" spans="2:28" s="470" customFormat="1">
      <c r="B1094" s="471"/>
      <c r="O1094" s="471"/>
      <c r="AB1094" s="471"/>
    </row>
    <row r="1095" spans="2:28" s="470" customFormat="1">
      <c r="B1095" s="471"/>
      <c r="O1095" s="471"/>
      <c r="AB1095" s="471"/>
    </row>
    <row r="1096" spans="2:28" s="470" customFormat="1">
      <c r="B1096" s="471"/>
      <c r="O1096" s="471"/>
      <c r="AB1096" s="471"/>
    </row>
    <row r="1097" spans="2:28" s="470" customFormat="1">
      <c r="B1097" s="471"/>
      <c r="O1097" s="471"/>
      <c r="AB1097" s="471"/>
    </row>
    <row r="1098" spans="2:28" s="470" customFormat="1">
      <c r="B1098" s="471"/>
      <c r="O1098" s="471"/>
      <c r="AB1098" s="471"/>
    </row>
    <row r="1099" spans="2:28" s="470" customFormat="1">
      <c r="B1099" s="471"/>
      <c r="O1099" s="471"/>
      <c r="AB1099" s="471"/>
    </row>
    <row r="1100" spans="2:28" s="470" customFormat="1">
      <c r="B1100" s="471"/>
      <c r="O1100" s="471"/>
      <c r="AB1100" s="471"/>
    </row>
    <row r="1101" spans="2:28" s="470" customFormat="1">
      <c r="B1101" s="471"/>
      <c r="O1101" s="471"/>
      <c r="AB1101" s="471"/>
    </row>
    <row r="1102" spans="2:28" s="470" customFormat="1">
      <c r="B1102" s="471"/>
      <c r="O1102" s="471"/>
      <c r="AB1102" s="471"/>
    </row>
    <row r="1103" spans="2:28" s="470" customFormat="1">
      <c r="B1103" s="471"/>
      <c r="O1103" s="471"/>
      <c r="AB1103" s="471"/>
    </row>
    <row r="1104" spans="2:28" s="470" customFormat="1">
      <c r="B1104" s="471"/>
      <c r="O1104" s="471"/>
      <c r="AB1104" s="471"/>
    </row>
    <row r="1105" spans="2:28" s="470" customFormat="1">
      <c r="B1105" s="471"/>
      <c r="O1105" s="471"/>
      <c r="AB1105" s="471"/>
    </row>
    <row r="1106" spans="2:28" s="470" customFormat="1">
      <c r="B1106" s="471"/>
      <c r="O1106" s="471"/>
      <c r="AB1106" s="471"/>
    </row>
    <row r="1107" spans="2:28" s="470" customFormat="1">
      <c r="B1107" s="471"/>
      <c r="O1107" s="471"/>
      <c r="AB1107" s="471"/>
    </row>
    <row r="1108" spans="2:28" s="470" customFormat="1">
      <c r="B1108" s="471"/>
      <c r="O1108" s="471"/>
      <c r="AB1108" s="471"/>
    </row>
    <row r="1109" spans="2:28" s="470" customFormat="1">
      <c r="B1109" s="471"/>
      <c r="O1109" s="471"/>
      <c r="AB1109" s="471"/>
    </row>
    <row r="1110" spans="2:28" s="470" customFormat="1">
      <c r="B1110" s="471"/>
      <c r="O1110" s="471"/>
      <c r="AB1110" s="471"/>
    </row>
    <row r="1111" spans="2:28" s="470" customFormat="1">
      <c r="B1111" s="471"/>
      <c r="O1111" s="471"/>
      <c r="AB1111" s="471"/>
    </row>
    <row r="1112" spans="2:28" s="470" customFormat="1">
      <c r="B1112" s="471"/>
      <c r="O1112" s="471"/>
      <c r="AB1112" s="471"/>
    </row>
    <row r="1113" spans="2:28" s="470" customFormat="1">
      <c r="B1113" s="471"/>
      <c r="O1113" s="471"/>
      <c r="AB1113" s="471"/>
    </row>
    <row r="1114" spans="2:28" s="470" customFormat="1">
      <c r="B1114" s="471"/>
      <c r="O1114" s="471"/>
      <c r="AB1114" s="471"/>
    </row>
    <row r="1115" spans="2:28" s="470" customFormat="1">
      <c r="B1115" s="471"/>
      <c r="O1115" s="471"/>
      <c r="AB1115" s="471"/>
    </row>
    <row r="1116" spans="2:28" s="470" customFormat="1">
      <c r="B1116" s="471"/>
      <c r="O1116" s="471"/>
      <c r="AB1116" s="471"/>
    </row>
    <row r="1117" spans="2:28" s="470" customFormat="1">
      <c r="B1117" s="471"/>
      <c r="O1117" s="471"/>
      <c r="AB1117" s="471"/>
    </row>
    <row r="1118" spans="2:28" s="470" customFormat="1">
      <c r="B1118" s="471"/>
      <c r="O1118" s="471"/>
      <c r="AB1118" s="471"/>
    </row>
    <row r="1119" spans="2:28" s="470" customFormat="1">
      <c r="B1119" s="471"/>
      <c r="O1119" s="471"/>
      <c r="AB1119" s="471"/>
    </row>
    <row r="1120" spans="2:28" s="470" customFormat="1">
      <c r="B1120" s="471"/>
      <c r="O1120" s="471"/>
      <c r="AB1120" s="471"/>
    </row>
    <row r="1121" spans="2:28" s="470" customFormat="1">
      <c r="B1121" s="471"/>
      <c r="O1121" s="471"/>
      <c r="AB1121" s="471"/>
    </row>
    <row r="1122" spans="2:28" s="470" customFormat="1">
      <c r="B1122" s="471"/>
      <c r="O1122" s="471"/>
      <c r="AB1122" s="471"/>
    </row>
    <row r="1123" spans="2:28" s="470" customFormat="1">
      <c r="B1123" s="471"/>
      <c r="O1123" s="471"/>
      <c r="AB1123" s="471"/>
    </row>
    <row r="1124" spans="2:28" s="470" customFormat="1">
      <c r="B1124" s="471"/>
      <c r="O1124" s="471"/>
      <c r="AB1124" s="471"/>
    </row>
    <row r="1125" spans="2:28" s="470" customFormat="1">
      <c r="B1125" s="471"/>
      <c r="O1125" s="471"/>
      <c r="AB1125" s="471"/>
    </row>
    <row r="1126" spans="2:28" s="470" customFormat="1">
      <c r="B1126" s="471"/>
      <c r="O1126" s="471"/>
      <c r="AB1126" s="471"/>
    </row>
    <row r="1127" spans="2:28" s="470" customFormat="1">
      <c r="B1127" s="471"/>
      <c r="O1127" s="471"/>
      <c r="AB1127" s="471"/>
    </row>
    <row r="1128" spans="2:28" s="470" customFormat="1">
      <c r="B1128" s="471"/>
      <c r="O1128" s="471"/>
      <c r="AB1128" s="471"/>
    </row>
    <row r="1129" spans="2:28" s="470" customFormat="1">
      <c r="B1129" s="471"/>
      <c r="O1129" s="471"/>
      <c r="AB1129" s="471"/>
    </row>
    <row r="1130" spans="2:28" s="470" customFormat="1">
      <c r="B1130" s="471"/>
      <c r="O1130" s="471"/>
      <c r="AB1130" s="471"/>
    </row>
    <row r="1131" spans="2:28" s="470" customFormat="1">
      <c r="B1131" s="471"/>
      <c r="O1131" s="471"/>
      <c r="AB1131" s="471"/>
    </row>
    <row r="1132" spans="2:28" s="470" customFormat="1">
      <c r="B1132" s="471"/>
      <c r="O1132" s="471"/>
      <c r="AB1132" s="471"/>
    </row>
    <row r="1133" spans="2:28" s="470" customFormat="1">
      <c r="B1133" s="471"/>
      <c r="O1133" s="471"/>
      <c r="AB1133" s="471"/>
    </row>
    <row r="1134" spans="2:28" s="470" customFormat="1">
      <c r="B1134" s="471"/>
      <c r="O1134" s="471"/>
      <c r="AB1134" s="471"/>
    </row>
    <row r="1135" spans="2:28" s="470" customFormat="1">
      <c r="B1135" s="471"/>
      <c r="O1135" s="471"/>
      <c r="AB1135" s="471"/>
    </row>
    <row r="1136" spans="2:28" s="470" customFormat="1">
      <c r="B1136" s="471"/>
      <c r="O1136" s="471"/>
      <c r="AB1136" s="471"/>
    </row>
    <row r="1137" spans="2:28" s="470" customFormat="1">
      <c r="B1137" s="471"/>
      <c r="O1137" s="471"/>
      <c r="AB1137" s="471"/>
    </row>
    <row r="1138" spans="2:28" s="470" customFormat="1">
      <c r="B1138" s="471"/>
      <c r="O1138" s="471"/>
      <c r="AB1138" s="471"/>
    </row>
    <row r="1139" spans="2:28" s="470" customFormat="1">
      <c r="B1139" s="471"/>
      <c r="O1139" s="471"/>
      <c r="AB1139" s="471"/>
    </row>
    <row r="1140" spans="2:28" s="470" customFormat="1">
      <c r="B1140" s="471"/>
      <c r="O1140" s="471"/>
      <c r="AB1140" s="471"/>
    </row>
    <row r="1141" spans="2:28" s="470" customFormat="1">
      <c r="B1141" s="471"/>
      <c r="O1141" s="471"/>
      <c r="AB1141" s="471"/>
    </row>
    <row r="1142" spans="2:28" s="470" customFormat="1">
      <c r="B1142" s="471"/>
      <c r="O1142" s="471"/>
      <c r="AB1142" s="471"/>
    </row>
    <row r="1143" spans="2:28" s="470" customFormat="1">
      <c r="B1143" s="471"/>
      <c r="O1143" s="471"/>
      <c r="AB1143" s="471"/>
    </row>
    <row r="1144" spans="2:28" s="470" customFormat="1">
      <c r="B1144" s="471"/>
      <c r="O1144" s="471"/>
      <c r="AB1144" s="471"/>
    </row>
    <row r="1145" spans="2:28" s="470" customFormat="1">
      <c r="B1145" s="471"/>
      <c r="O1145" s="471"/>
      <c r="AB1145" s="471"/>
    </row>
    <row r="1146" spans="2:28" s="470" customFormat="1">
      <c r="B1146" s="471"/>
      <c r="O1146" s="471"/>
      <c r="AB1146" s="471"/>
    </row>
    <row r="1147" spans="2:28" s="470" customFormat="1">
      <c r="B1147" s="471"/>
      <c r="O1147" s="471"/>
      <c r="AB1147" s="471"/>
    </row>
    <row r="1148" spans="2:28" s="470" customFormat="1">
      <c r="B1148" s="471"/>
      <c r="O1148" s="471"/>
      <c r="AB1148" s="471"/>
    </row>
    <row r="1149" spans="2:28" s="470" customFormat="1">
      <c r="B1149" s="471"/>
      <c r="O1149" s="471"/>
      <c r="AB1149" s="471"/>
    </row>
    <row r="1150" spans="2:28" s="470" customFormat="1">
      <c r="B1150" s="471"/>
      <c r="O1150" s="471"/>
      <c r="AB1150" s="471"/>
    </row>
    <row r="1151" spans="2:28" s="470" customFormat="1">
      <c r="B1151" s="471"/>
      <c r="O1151" s="471"/>
      <c r="AB1151" s="471"/>
    </row>
    <row r="1152" spans="2:28" s="470" customFormat="1">
      <c r="B1152" s="471"/>
      <c r="O1152" s="471"/>
      <c r="AB1152" s="471"/>
    </row>
    <row r="1153" spans="2:28" s="470" customFormat="1">
      <c r="B1153" s="471"/>
      <c r="O1153" s="471"/>
      <c r="AB1153" s="471"/>
    </row>
    <row r="1154" spans="2:28" s="470" customFormat="1">
      <c r="B1154" s="471"/>
      <c r="O1154" s="471"/>
      <c r="AB1154" s="471"/>
    </row>
    <row r="1155" spans="2:28" s="470" customFormat="1">
      <c r="B1155" s="471"/>
      <c r="O1155" s="471"/>
      <c r="AB1155" s="471"/>
    </row>
    <row r="1156" spans="2:28" s="470" customFormat="1">
      <c r="B1156" s="471"/>
      <c r="O1156" s="471"/>
      <c r="AB1156" s="471"/>
    </row>
    <row r="1157" spans="2:28" s="470" customFormat="1">
      <c r="B1157" s="471"/>
      <c r="O1157" s="471"/>
      <c r="AB1157" s="471"/>
    </row>
    <row r="1158" spans="2:28" s="470" customFormat="1">
      <c r="B1158" s="471"/>
      <c r="O1158" s="471"/>
      <c r="AB1158" s="471"/>
    </row>
    <row r="1159" spans="2:28" s="470" customFormat="1">
      <c r="B1159" s="471"/>
      <c r="O1159" s="471"/>
      <c r="AB1159" s="471"/>
    </row>
    <row r="1160" spans="2:28" s="470" customFormat="1">
      <c r="B1160" s="471"/>
      <c r="O1160" s="471"/>
      <c r="AB1160" s="471"/>
    </row>
    <row r="1161" spans="2:28" s="470" customFormat="1">
      <c r="B1161" s="471"/>
      <c r="O1161" s="471"/>
      <c r="AB1161" s="471"/>
    </row>
    <row r="1162" spans="2:28" s="470" customFormat="1">
      <c r="B1162" s="471"/>
      <c r="O1162" s="471"/>
      <c r="AB1162" s="471"/>
    </row>
    <row r="1163" spans="2:28" s="470" customFormat="1">
      <c r="B1163" s="471"/>
      <c r="O1163" s="471"/>
      <c r="AB1163" s="471"/>
    </row>
    <row r="1164" spans="2:28" s="470" customFormat="1">
      <c r="B1164" s="471"/>
      <c r="O1164" s="471"/>
      <c r="AB1164" s="471"/>
    </row>
    <row r="1165" spans="2:28" s="470" customFormat="1">
      <c r="B1165" s="471"/>
      <c r="O1165" s="471"/>
      <c r="AB1165" s="471"/>
    </row>
    <row r="1166" spans="2:28" s="470" customFormat="1">
      <c r="B1166" s="471"/>
      <c r="O1166" s="471"/>
      <c r="AB1166" s="471"/>
    </row>
    <row r="1167" spans="2:28" s="470" customFormat="1">
      <c r="B1167" s="471"/>
      <c r="O1167" s="471"/>
      <c r="AB1167" s="471"/>
    </row>
    <row r="1168" spans="2:28" s="470" customFormat="1">
      <c r="B1168" s="471"/>
      <c r="O1168" s="471"/>
      <c r="AB1168" s="471"/>
    </row>
    <row r="1169" spans="2:28" s="470" customFormat="1">
      <c r="B1169" s="471"/>
      <c r="O1169" s="471"/>
      <c r="AB1169" s="471"/>
    </row>
    <row r="1170" spans="2:28" s="470" customFormat="1">
      <c r="B1170" s="471"/>
      <c r="O1170" s="471"/>
      <c r="AB1170" s="471"/>
    </row>
    <row r="1171" spans="2:28" s="470" customFormat="1">
      <c r="B1171" s="471"/>
      <c r="O1171" s="471"/>
      <c r="AB1171" s="471"/>
    </row>
    <row r="1172" spans="2:28" s="470" customFormat="1">
      <c r="B1172" s="471"/>
      <c r="O1172" s="471"/>
      <c r="AB1172" s="471"/>
    </row>
    <row r="1173" spans="2:28" s="470" customFormat="1">
      <c r="B1173" s="471"/>
      <c r="O1173" s="471"/>
      <c r="AB1173" s="471"/>
    </row>
    <row r="1174" spans="2:28" s="470" customFormat="1">
      <c r="B1174" s="471"/>
      <c r="O1174" s="471"/>
      <c r="AB1174" s="471"/>
    </row>
    <row r="1175" spans="2:28" s="470" customFormat="1">
      <c r="B1175" s="471"/>
      <c r="O1175" s="471"/>
      <c r="AB1175" s="471"/>
    </row>
    <row r="1176" spans="2:28" s="470" customFormat="1">
      <c r="B1176" s="471"/>
      <c r="O1176" s="471"/>
      <c r="AB1176" s="471"/>
    </row>
    <row r="1177" spans="2:28" s="470" customFormat="1">
      <c r="B1177" s="471"/>
      <c r="O1177" s="471"/>
      <c r="AB1177" s="471"/>
    </row>
    <row r="1178" spans="2:28" s="470" customFormat="1">
      <c r="B1178" s="471"/>
      <c r="O1178" s="471"/>
      <c r="AB1178" s="471"/>
    </row>
    <row r="1179" spans="2:28" s="470" customFormat="1">
      <c r="B1179" s="471"/>
      <c r="O1179" s="471"/>
      <c r="AB1179" s="471"/>
    </row>
    <row r="1180" spans="2:28" s="470" customFormat="1">
      <c r="B1180" s="471"/>
      <c r="O1180" s="471"/>
      <c r="AB1180" s="471"/>
    </row>
    <row r="1181" spans="2:28" s="470" customFormat="1">
      <c r="B1181" s="471"/>
      <c r="O1181" s="471"/>
      <c r="AB1181" s="471"/>
    </row>
    <row r="1182" spans="2:28" s="470" customFormat="1">
      <c r="B1182" s="471"/>
      <c r="O1182" s="471"/>
      <c r="AB1182" s="471"/>
    </row>
    <row r="1183" spans="2:28" s="470" customFormat="1">
      <c r="B1183" s="471"/>
      <c r="O1183" s="471"/>
      <c r="AB1183" s="471"/>
    </row>
    <row r="1184" spans="2:28" s="470" customFormat="1">
      <c r="B1184" s="471"/>
      <c r="O1184" s="471"/>
      <c r="AB1184" s="471"/>
    </row>
    <row r="1185" spans="2:28" s="470" customFormat="1">
      <c r="B1185" s="471"/>
      <c r="O1185" s="471"/>
      <c r="AB1185" s="471"/>
    </row>
    <row r="1186" spans="2:28" s="470" customFormat="1">
      <c r="B1186" s="471"/>
      <c r="O1186" s="471"/>
      <c r="AB1186" s="471"/>
    </row>
    <row r="1187" spans="2:28" s="470" customFormat="1">
      <c r="B1187" s="471"/>
      <c r="O1187" s="471"/>
      <c r="AB1187" s="471"/>
    </row>
    <row r="1188" spans="2:28" s="470" customFormat="1">
      <c r="B1188" s="471"/>
      <c r="O1188" s="471"/>
      <c r="AB1188" s="471"/>
    </row>
    <row r="1189" spans="2:28" s="470" customFormat="1">
      <c r="B1189" s="471"/>
      <c r="O1189" s="471"/>
      <c r="AB1189" s="471"/>
    </row>
    <row r="1190" spans="2:28" s="470" customFormat="1">
      <c r="B1190" s="471"/>
      <c r="O1190" s="471"/>
      <c r="AB1190" s="471"/>
    </row>
    <row r="1191" spans="2:28" s="470" customFormat="1">
      <c r="B1191" s="471"/>
      <c r="O1191" s="471"/>
      <c r="AB1191" s="471"/>
    </row>
    <row r="1192" spans="2:28" s="470" customFormat="1">
      <c r="B1192" s="471"/>
      <c r="O1192" s="471"/>
      <c r="AB1192" s="471"/>
    </row>
    <row r="1193" spans="2:28" s="470" customFormat="1">
      <c r="B1193" s="471"/>
      <c r="O1193" s="471"/>
      <c r="AB1193" s="471"/>
    </row>
    <row r="1194" spans="2:28" s="470" customFormat="1">
      <c r="B1194" s="471"/>
      <c r="O1194" s="471"/>
      <c r="AB1194" s="471"/>
    </row>
    <row r="1195" spans="2:28" s="470" customFormat="1">
      <c r="B1195" s="471"/>
      <c r="O1195" s="471"/>
      <c r="AB1195" s="471"/>
    </row>
    <row r="1196" spans="2:28" s="470" customFormat="1">
      <c r="B1196" s="471"/>
      <c r="O1196" s="471"/>
      <c r="AB1196" s="471"/>
    </row>
    <row r="1197" spans="2:28" s="470" customFormat="1">
      <c r="B1197" s="471"/>
      <c r="O1197" s="471"/>
      <c r="AB1197" s="471"/>
    </row>
    <row r="1198" spans="2:28" s="470" customFormat="1">
      <c r="B1198" s="471"/>
      <c r="O1198" s="471"/>
      <c r="AB1198" s="471"/>
    </row>
    <row r="1199" spans="2:28" s="470" customFormat="1">
      <c r="B1199" s="471"/>
      <c r="O1199" s="471"/>
      <c r="AB1199" s="471"/>
    </row>
    <row r="1200" spans="2:28" s="470" customFormat="1">
      <c r="B1200" s="471"/>
      <c r="O1200" s="471"/>
      <c r="AB1200" s="471"/>
    </row>
    <row r="1201" spans="2:28" s="470" customFormat="1">
      <c r="B1201" s="471"/>
      <c r="O1201" s="471"/>
      <c r="AB1201" s="471"/>
    </row>
    <row r="1202" spans="2:28" s="470" customFormat="1">
      <c r="B1202" s="471"/>
      <c r="O1202" s="471"/>
      <c r="AB1202" s="471"/>
    </row>
    <row r="1203" spans="2:28" s="470" customFormat="1">
      <c r="B1203" s="471"/>
      <c r="O1203" s="471"/>
      <c r="AB1203" s="471"/>
    </row>
    <row r="1204" spans="2:28" s="470" customFormat="1">
      <c r="B1204" s="471"/>
      <c r="O1204" s="471"/>
      <c r="AB1204" s="471"/>
    </row>
    <row r="1205" spans="2:28" s="470" customFormat="1">
      <c r="B1205" s="471"/>
      <c r="O1205" s="471"/>
      <c r="AB1205" s="471"/>
    </row>
    <row r="1206" spans="2:28" s="470" customFormat="1">
      <c r="B1206" s="471"/>
      <c r="O1206" s="471"/>
      <c r="AB1206" s="471"/>
    </row>
    <row r="1207" spans="2:28" s="470" customFormat="1">
      <c r="B1207" s="471"/>
      <c r="O1207" s="471"/>
      <c r="AB1207" s="471"/>
    </row>
    <row r="1208" spans="2:28" s="470" customFormat="1">
      <c r="B1208" s="471"/>
      <c r="O1208" s="471"/>
      <c r="AB1208" s="471"/>
    </row>
    <row r="1209" spans="2:28" s="470" customFormat="1">
      <c r="B1209" s="471"/>
      <c r="O1209" s="471"/>
      <c r="AB1209" s="471"/>
    </row>
    <row r="1210" spans="2:28" s="470" customFormat="1">
      <c r="B1210" s="471"/>
      <c r="O1210" s="471"/>
      <c r="AB1210" s="471"/>
    </row>
    <row r="1211" spans="2:28" s="470" customFormat="1">
      <c r="B1211" s="471"/>
      <c r="O1211" s="471"/>
      <c r="AB1211" s="471"/>
    </row>
    <row r="1212" spans="2:28" s="470" customFormat="1">
      <c r="B1212" s="471"/>
      <c r="O1212" s="471"/>
      <c r="AB1212" s="471"/>
    </row>
    <row r="1213" spans="2:28" s="470" customFormat="1">
      <c r="B1213" s="471"/>
      <c r="O1213" s="471"/>
      <c r="AB1213" s="471"/>
    </row>
    <row r="1214" spans="2:28" s="470" customFormat="1">
      <c r="B1214" s="471"/>
      <c r="O1214" s="471"/>
      <c r="AB1214" s="471"/>
    </row>
    <row r="1215" spans="2:28" s="470" customFormat="1">
      <c r="B1215" s="471"/>
      <c r="O1215" s="471"/>
      <c r="AB1215" s="471"/>
    </row>
    <row r="1216" spans="2:28" s="470" customFormat="1">
      <c r="B1216" s="471"/>
      <c r="O1216" s="471"/>
      <c r="AB1216" s="471"/>
    </row>
    <row r="1217" spans="2:28" s="470" customFormat="1">
      <c r="B1217" s="471"/>
      <c r="O1217" s="471"/>
      <c r="AB1217" s="471"/>
    </row>
    <row r="1218" spans="2:28" s="470" customFormat="1">
      <c r="B1218" s="471"/>
      <c r="O1218" s="471"/>
      <c r="AB1218" s="471"/>
    </row>
    <row r="1219" spans="2:28" s="470" customFormat="1">
      <c r="B1219" s="471"/>
      <c r="O1219" s="471"/>
      <c r="AB1219" s="471"/>
    </row>
    <row r="1220" spans="2:28" s="470" customFormat="1">
      <c r="B1220" s="471"/>
      <c r="O1220" s="471"/>
      <c r="AB1220" s="471"/>
    </row>
    <row r="1221" spans="2:28" s="470" customFormat="1">
      <c r="B1221" s="471"/>
      <c r="O1221" s="471"/>
      <c r="AB1221" s="471"/>
    </row>
    <row r="1222" spans="2:28" s="470" customFormat="1">
      <c r="B1222" s="471"/>
      <c r="O1222" s="471"/>
      <c r="AB1222" s="471"/>
    </row>
    <row r="1223" spans="2:28" s="470" customFormat="1">
      <c r="B1223" s="471"/>
      <c r="O1223" s="471"/>
      <c r="AB1223" s="471"/>
    </row>
    <row r="1224" spans="2:28" s="470" customFormat="1">
      <c r="B1224" s="471"/>
      <c r="O1224" s="471"/>
      <c r="AB1224" s="471"/>
    </row>
    <row r="1225" spans="2:28" s="470" customFormat="1">
      <c r="B1225" s="471"/>
      <c r="O1225" s="471"/>
      <c r="AB1225" s="471"/>
    </row>
    <row r="1226" spans="2:28" s="470" customFormat="1">
      <c r="B1226" s="471"/>
      <c r="O1226" s="471"/>
      <c r="AB1226" s="471"/>
    </row>
    <row r="1227" spans="2:28" s="470" customFormat="1">
      <c r="B1227" s="471"/>
      <c r="O1227" s="471"/>
      <c r="AB1227" s="471"/>
    </row>
    <row r="1228" spans="2:28" s="470" customFormat="1">
      <c r="B1228" s="471"/>
      <c r="O1228" s="471"/>
      <c r="AB1228" s="471"/>
    </row>
    <row r="1229" spans="2:28" s="470" customFormat="1">
      <c r="B1229" s="471"/>
      <c r="O1229" s="471"/>
      <c r="AB1229" s="471"/>
    </row>
    <row r="1230" spans="2:28" s="470" customFormat="1">
      <c r="B1230" s="471"/>
      <c r="O1230" s="471"/>
      <c r="AB1230" s="471"/>
    </row>
    <row r="1231" spans="2:28" s="470" customFormat="1">
      <c r="B1231" s="471"/>
      <c r="O1231" s="471"/>
      <c r="AB1231" s="471"/>
    </row>
    <row r="1232" spans="2:28" s="470" customFormat="1">
      <c r="B1232" s="471"/>
      <c r="O1232" s="471"/>
      <c r="AB1232" s="471"/>
    </row>
    <row r="1233" spans="2:28" s="470" customFormat="1">
      <c r="B1233" s="471"/>
      <c r="O1233" s="471"/>
      <c r="AB1233" s="471"/>
    </row>
    <row r="1234" spans="2:28" s="470" customFormat="1">
      <c r="B1234" s="471"/>
      <c r="O1234" s="471"/>
      <c r="AB1234" s="471"/>
    </row>
    <row r="1235" spans="2:28" s="470" customFormat="1">
      <c r="B1235" s="471"/>
      <c r="O1235" s="471"/>
      <c r="AB1235" s="471"/>
    </row>
    <row r="1236" spans="2:28" s="470" customFormat="1">
      <c r="B1236" s="471"/>
      <c r="O1236" s="471"/>
      <c r="AB1236" s="471"/>
    </row>
    <row r="1237" spans="2:28" s="470" customFormat="1">
      <c r="B1237" s="471"/>
      <c r="O1237" s="471"/>
      <c r="AB1237" s="471"/>
    </row>
    <row r="1238" spans="2:28" s="470" customFormat="1">
      <c r="B1238" s="471"/>
      <c r="O1238" s="471"/>
      <c r="AB1238" s="471"/>
    </row>
    <row r="1239" spans="2:28" s="470" customFormat="1">
      <c r="B1239" s="471"/>
      <c r="O1239" s="471"/>
      <c r="AB1239" s="471"/>
    </row>
    <row r="1240" spans="2:28" s="470" customFormat="1">
      <c r="B1240" s="471"/>
      <c r="O1240" s="471"/>
      <c r="AB1240" s="471"/>
    </row>
    <row r="1241" spans="2:28" s="470" customFormat="1">
      <c r="B1241" s="471"/>
      <c r="O1241" s="471"/>
      <c r="AB1241" s="471"/>
    </row>
    <row r="1242" spans="2:28" s="470" customFormat="1">
      <c r="B1242" s="471"/>
      <c r="O1242" s="471"/>
      <c r="AB1242" s="471"/>
    </row>
    <row r="1243" spans="2:28" s="470" customFormat="1">
      <c r="B1243" s="471"/>
      <c r="O1243" s="471"/>
      <c r="AB1243" s="471"/>
    </row>
    <row r="1244" spans="2:28" s="470" customFormat="1">
      <c r="B1244" s="471"/>
      <c r="O1244" s="471"/>
      <c r="AB1244" s="471"/>
    </row>
    <row r="1245" spans="2:28" s="470" customFormat="1">
      <c r="B1245" s="471"/>
      <c r="O1245" s="471"/>
      <c r="AB1245" s="471"/>
    </row>
    <row r="1246" spans="2:28" s="470" customFormat="1">
      <c r="B1246" s="471"/>
      <c r="O1246" s="471"/>
      <c r="AB1246" s="471"/>
    </row>
    <row r="1247" spans="2:28" s="470" customFormat="1">
      <c r="B1247" s="471"/>
      <c r="O1247" s="471"/>
      <c r="AB1247" s="471"/>
    </row>
    <row r="1248" spans="2:28" s="470" customFormat="1">
      <c r="B1248" s="471"/>
      <c r="O1248" s="471"/>
      <c r="AB1248" s="471"/>
    </row>
    <row r="1249" spans="2:28" s="470" customFormat="1">
      <c r="B1249" s="471"/>
      <c r="O1249" s="471"/>
      <c r="AB1249" s="471"/>
    </row>
    <row r="1250" spans="2:28" s="470" customFormat="1">
      <c r="B1250" s="471"/>
      <c r="O1250" s="471"/>
      <c r="AB1250" s="471"/>
    </row>
    <row r="1251" spans="2:28" s="470" customFormat="1">
      <c r="B1251" s="471"/>
      <c r="O1251" s="471"/>
      <c r="AB1251" s="471"/>
    </row>
    <row r="1252" spans="2:28" s="470" customFormat="1">
      <c r="B1252" s="471"/>
      <c r="O1252" s="471"/>
      <c r="AB1252" s="471"/>
    </row>
    <row r="1253" spans="2:28" s="470" customFormat="1">
      <c r="B1253" s="471"/>
      <c r="O1253" s="471"/>
      <c r="AB1253" s="471"/>
    </row>
    <row r="1254" spans="2:28" s="470" customFormat="1">
      <c r="B1254" s="471"/>
      <c r="O1254" s="471"/>
      <c r="AB1254" s="471"/>
    </row>
    <row r="1255" spans="2:28" s="470" customFormat="1">
      <c r="B1255" s="471"/>
      <c r="O1255" s="471"/>
      <c r="AB1255" s="471"/>
    </row>
    <row r="1256" spans="2:28" s="470" customFormat="1">
      <c r="B1256" s="471"/>
      <c r="O1256" s="471"/>
      <c r="AB1256" s="471"/>
    </row>
    <row r="1257" spans="2:28" s="470" customFormat="1">
      <c r="B1257" s="471"/>
      <c r="O1257" s="471"/>
      <c r="AB1257" s="471"/>
    </row>
    <row r="1258" spans="2:28" s="470" customFormat="1">
      <c r="B1258" s="471"/>
      <c r="O1258" s="471"/>
      <c r="AB1258" s="471"/>
    </row>
    <row r="1259" spans="2:28" s="470" customFormat="1">
      <c r="B1259" s="471"/>
      <c r="O1259" s="471"/>
      <c r="AB1259" s="471"/>
    </row>
    <row r="1260" spans="2:28" s="470" customFormat="1">
      <c r="B1260" s="471"/>
      <c r="O1260" s="471"/>
      <c r="AB1260" s="471"/>
    </row>
    <row r="1261" spans="2:28" s="470" customFormat="1">
      <c r="B1261" s="471"/>
      <c r="O1261" s="471"/>
      <c r="AB1261" s="471"/>
    </row>
    <row r="1262" spans="2:28" s="470" customFormat="1">
      <c r="B1262" s="471"/>
      <c r="O1262" s="471"/>
      <c r="AB1262" s="471"/>
    </row>
    <row r="1263" spans="2:28" s="470" customFormat="1">
      <c r="B1263" s="471"/>
      <c r="O1263" s="471"/>
      <c r="AB1263" s="471"/>
    </row>
    <row r="1264" spans="2:28" s="470" customFormat="1">
      <c r="B1264" s="471"/>
      <c r="O1264" s="471"/>
      <c r="AB1264" s="471"/>
    </row>
    <row r="1265" spans="2:28" s="470" customFormat="1">
      <c r="B1265" s="471"/>
      <c r="O1265" s="471"/>
      <c r="AB1265" s="471"/>
    </row>
    <row r="1266" spans="2:28" s="470" customFormat="1">
      <c r="B1266" s="471"/>
      <c r="O1266" s="471"/>
      <c r="AB1266" s="471"/>
    </row>
    <row r="1267" spans="2:28" s="470" customFormat="1">
      <c r="B1267" s="471"/>
      <c r="O1267" s="471"/>
      <c r="AB1267" s="471"/>
    </row>
    <row r="1268" spans="2:28" s="470" customFormat="1">
      <c r="B1268" s="471"/>
      <c r="O1268" s="471"/>
      <c r="AB1268" s="471"/>
    </row>
    <row r="1269" spans="2:28" s="470" customFormat="1">
      <c r="B1269" s="471"/>
      <c r="O1269" s="471"/>
      <c r="AB1269" s="471"/>
    </row>
    <row r="1270" spans="2:28" s="470" customFormat="1">
      <c r="B1270" s="471"/>
      <c r="O1270" s="471"/>
      <c r="AB1270" s="471"/>
    </row>
    <row r="1271" spans="2:28" s="470" customFormat="1">
      <c r="B1271" s="471"/>
      <c r="O1271" s="471"/>
      <c r="AB1271" s="471"/>
    </row>
    <row r="1272" spans="2:28" s="470" customFormat="1">
      <c r="B1272" s="471"/>
      <c r="O1272" s="471"/>
      <c r="AB1272" s="471"/>
    </row>
    <row r="1273" spans="2:28" s="470" customFormat="1">
      <c r="B1273" s="471"/>
      <c r="O1273" s="471"/>
      <c r="AB1273" s="471"/>
    </row>
    <row r="1274" spans="2:28" s="470" customFormat="1">
      <c r="B1274" s="471"/>
      <c r="O1274" s="471"/>
      <c r="AB1274" s="471"/>
    </row>
    <row r="1275" spans="2:28" s="470" customFormat="1">
      <c r="B1275" s="471"/>
      <c r="O1275" s="471"/>
      <c r="AB1275" s="471"/>
    </row>
    <row r="1276" spans="2:28" s="470" customFormat="1">
      <c r="B1276" s="471"/>
      <c r="O1276" s="471"/>
      <c r="AB1276" s="471"/>
    </row>
    <row r="1277" spans="2:28" s="470" customFormat="1">
      <c r="B1277" s="471"/>
      <c r="O1277" s="471"/>
      <c r="AB1277" s="471"/>
    </row>
    <row r="1278" spans="2:28" s="470" customFormat="1">
      <c r="B1278" s="471"/>
      <c r="O1278" s="471"/>
      <c r="AB1278" s="471"/>
    </row>
    <row r="1279" spans="2:28" s="470" customFormat="1">
      <c r="B1279" s="471"/>
      <c r="O1279" s="471"/>
      <c r="AB1279" s="471"/>
    </row>
    <row r="1280" spans="2:28" s="470" customFormat="1">
      <c r="B1280" s="471"/>
      <c r="O1280" s="471"/>
      <c r="AB1280" s="471"/>
    </row>
    <row r="1281" spans="2:28" s="470" customFormat="1">
      <c r="B1281" s="471"/>
      <c r="O1281" s="471"/>
      <c r="AB1281" s="471"/>
    </row>
    <row r="1282" spans="2:28" s="470" customFormat="1">
      <c r="B1282" s="471"/>
      <c r="O1282" s="471"/>
      <c r="AB1282" s="471"/>
    </row>
    <row r="1283" spans="2:28" s="470" customFormat="1">
      <c r="B1283" s="471"/>
      <c r="O1283" s="471"/>
      <c r="AB1283" s="471"/>
    </row>
    <row r="1284" spans="2:28" s="470" customFormat="1">
      <c r="B1284" s="471"/>
      <c r="O1284" s="471"/>
      <c r="AB1284" s="471"/>
    </row>
    <row r="1285" spans="2:28" s="470" customFormat="1">
      <c r="B1285" s="471"/>
      <c r="O1285" s="471"/>
      <c r="AB1285" s="471"/>
    </row>
    <row r="1286" spans="2:28" s="470" customFormat="1">
      <c r="B1286" s="471"/>
      <c r="O1286" s="471"/>
      <c r="AB1286" s="471"/>
    </row>
    <row r="1287" spans="2:28" s="470" customFormat="1">
      <c r="B1287" s="471"/>
      <c r="O1287" s="471"/>
      <c r="AB1287" s="471"/>
    </row>
    <row r="1288" spans="2:28" s="470" customFormat="1">
      <c r="B1288" s="471"/>
      <c r="O1288" s="471"/>
      <c r="AB1288" s="471"/>
    </row>
    <row r="1289" spans="2:28" s="470" customFormat="1">
      <c r="B1289" s="471"/>
      <c r="O1289" s="471"/>
      <c r="AB1289" s="471"/>
    </row>
    <row r="1290" spans="2:28" s="470" customFormat="1">
      <c r="B1290" s="471"/>
      <c r="O1290" s="471"/>
      <c r="AB1290" s="471"/>
    </row>
    <row r="1291" spans="2:28" s="470" customFormat="1">
      <c r="B1291" s="471"/>
      <c r="O1291" s="471"/>
      <c r="AB1291" s="471"/>
    </row>
    <row r="1292" spans="2:28" s="470" customFormat="1">
      <c r="B1292" s="471"/>
      <c r="O1292" s="471"/>
      <c r="AB1292" s="471"/>
    </row>
    <row r="1293" spans="2:28" s="470" customFormat="1">
      <c r="B1293" s="471"/>
      <c r="O1293" s="471"/>
      <c r="AB1293" s="471"/>
    </row>
    <row r="1294" spans="2:28" s="470" customFormat="1">
      <c r="B1294" s="471"/>
      <c r="O1294" s="471"/>
      <c r="AB1294" s="471"/>
    </row>
    <row r="1295" spans="2:28" s="470" customFormat="1">
      <c r="B1295" s="471"/>
      <c r="O1295" s="471"/>
      <c r="AB1295" s="471"/>
    </row>
    <row r="1296" spans="2:28" s="470" customFormat="1">
      <c r="B1296" s="471"/>
      <c r="O1296" s="471"/>
      <c r="AB1296" s="471"/>
    </row>
    <row r="1297" spans="2:28" s="470" customFormat="1">
      <c r="B1297" s="471"/>
      <c r="O1297" s="471"/>
      <c r="AB1297" s="471"/>
    </row>
    <row r="1298" spans="2:28" s="470" customFormat="1">
      <c r="B1298" s="471"/>
      <c r="O1298" s="471"/>
      <c r="AB1298" s="471"/>
    </row>
    <row r="1299" spans="2:28" s="470" customFormat="1">
      <c r="B1299" s="471"/>
      <c r="O1299" s="471"/>
      <c r="AB1299" s="471"/>
    </row>
    <row r="1300" spans="2:28" s="470" customFormat="1">
      <c r="B1300" s="471"/>
      <c r="O1300" s="471"/>
      <c r="AB1300" s="471"/>
    </row>
    <row r="1301" spans="2:28" s="470" customFormat="1">
      <c r="B1301" s="471"/>
      <c r="O1301" s="471"/>
      <c r="AB1301" s="471"/>
    </row>
    <row r="1302" spans="2:28" s="470" customFormat="1">
      <c r="B1302" s="471"/>
      <c r="O1302" s="471"/>
      <c r="AB1302" s="471"/>
    </row>
    <row r="1303" spans="2:28" s="470" customFormat="1">
      <c r="B1303" s="471"/>
      <c r="O1303" s="471"/>
      <c r="AB1303" s="471"/>
    </row>
    <row r="1304" spans="2:28" s="470" customFormat="1">
      <c r="B1304" s="471"/>
      <c r="O1304" s="471"/>
      <c r="AB1304" s="471"/>
    </row>
    <row r="1305" spans="2:28" s="470" customFormat="1">
      <c r="B1305" s="471"/>
      <c r="O1305" s="471"/>
      <c r="AB1305" s="471"/>
    </row>
    <row r="1306" spans="2:28" s="470" customFormat="1">
      <c r="B1306" s="471"/>
      <c r="O1306" s="471"/>
      <c r="AB1306" s="471"/>
    </row>
    <row r="1307" spans="2:28" s="470" customFormat="1">
      <c r="B1307" s="471"/>
      <c r="O1307" s="471"/>
      <c r="AB1307" s="471"/>
    </row>
    <row r="1308" spans="2:28" s="470" customFormat="1">
      <c r="B1308" s="471"/>
      <c r="O1308" s="471"/>
      <c r="AB1308" s="471"/>
    </row>
    <row r="1309" spans="2:28" s="470" customFormat="1">
      <c r="B1309" s="471"/>
      <c r="O1309" s="471"/>
      <c r="AB1309" s="471"/>
    </row>
    <row r="1310" spans="2:28" s="470" customFormat="1">
      <c r="B1310" s="471"/>
      <c r="O1310" s="471"/>
      <c r="AB1310" s="471"/>
    </row>
    <row r="1311" spans="2:28" s="470" customFormat="1">
      <c r="B1311" s="471"/>
      <c r="O1311" s="471"/>
      <c r="AB1311" s="471"/>
    </row>
    <row r="1312" spans="2:28" s="470" customFormat="1">
      <c r="B1312" s="471"/>
      <c r="O1312" s="471"/>
      <c r="AB1312" s="471"/>
    </row>
    <row r="1313" spans="2:28" s="470" customFormat="1">
      <c r="B1313" s="471"/>
      <c r="O1313" s="471"/>
      <c r="AB1313" s="471"/>
    </row>
    <row r="1314" spans="2:28" s="470" customFormat="1">
      <c r="B1314" s="471"/>
      <c r="O1314" s="471"/>
      <c r="AB1314" s="471"/>
    </row>
    <row r="1315" spans="2:28" s="470" customFormat="1">
      <c r="B1315" s="471"/>
      <c r="O1315" s="471"/>
      <c r="AB1315" s="471"/>
    </row>
    <row r="1316" spans="2:28" s="470" customFormat="1">
      <c r="B1316" s="471"/>
      <c r="O1316" s="471"/>
      <c r="AB1316" s="471"/>
    </row>
    <row r="1317" spans="2:28" s="470" customFormat="1">
      <c r="B1317" s="471"/>
      <c r="O1317" s="471"/>
      <c r="AB1317" s="471"/>
    </row>
    <row r="1318" spans="2:28" s="470" customFormat="1">
      <c r="B1318" s="471"/>
      <c r="O1318" s="471"/>
      <c r="AB1318" s="471"/>
    </row>
    <row r="1319" spans="2:28" s="470" customFormat="1">
      <c r="B1319" s="471"/>
      <c r="O1319" s="471"/>
      <c r="AB1319" s="471"/>
    </row>
    <row r="1320" spans="2:28" s="470" customFormat="1">
      <c r="B1320" s="471"/>
      <c r="O1320" s="471"/>
      <c r="AB1320" s="471"/>
    </row>
    <row r="1321" spans="2:28" s="470" customFormat="1">
      <c r="B1321" s="471"/>
      <c r="O1321" s="471"/>
      <c r="AB1321" s="471"/>
    </row>
    <row r="1322" spans="2:28" s="470" customFormat="1">
      <c r="B1322" s="471"/>
      <c r="O1322" s="471"/>
      <c r="AB1322" s="471"/>
    </row>
    <row r="1323" spans="2:28" s="470" customFormat="1">
      <c r="B1323" s="471"/>
      <c r="O1323" s="471"/>
      <c r="AB1323" s="471"/>
    </row>
    <row r="1324" spans="2:28" s="470" customFormat="1">
      <c r="B1324" s="471"/>
      <c r="O1324" s="471"/>
      <c r="AB1324" s="471"/>
    </row>
    <row r="1325" spans="2:28" s="470" customFormat="1">
      <c r="B1325" s="471"/>
      <c r="O1325" s="471"/>
      <c r="AB1325" s="471"/>
    </row>
    <row r="1326" spans="2:28" s="470" customFormat="1">
      <c r="B1326" s="471"/>
      <c r="O1326" s="471"/>
      <c r="AB1326" s="471"/>
    </row>
    <row r="1327" spans="2:28" s="470" customFormat="1">
      <c r="B1327" s="471"/>
      <c r="O1327" s="471"/>
      <c r="AB1327" s="471"/>
    </row>
    <row r="1328" spans="2:28" s="470" customFormat="1">
      <c r="B1328" s="471"/>
      <c r="O1328" s="471"/>
      <c r="AB1328" s="471"/>
    </row>
    <row r="1329" spans="2:28" s="470" customFormat="1">
      <c r="B1329" s="471"/>
      <c r="O1329" s="471"/>
      <c r="AB1329" s="471"/>
    </row>
    <row r="1330" spans="2:28" s="470" customFormat="1">
      <c r="B1330" s="471"/>
      <c r="O1330" s="471"/>
      <c r="AB1330" s="471"/>
    </row>
    <row r="1331" spans="2:28" s="470" customFormat="1">
      <c r="B1331" s="471"/>
      <c r="O1331" s="471"/>
      <c r="AB1331" s="471"/>
    </row>
    <row r="1332" spans="2:28" s="470" customFormat="1">
      <c r="B1332" s="471"/>
      <c r="O1332" s="471"/>
      <c r="AB1332" s="471"/>
    </row>
    <row r="1333" spans="2:28" s="470" customFormat="1">
      <c r="B1333" s="471"/>
      <c r="O1333" s="471"/>
      <c r="AB1333" s="471"/>
    </row>
    <row r="1334" spans="2:28" s="470" customFormat="1">
      <c r="B1334" s="471"/>
      <c r="O1334" s="471"/>
      <c r="AB1334" s="471"/>
    </row>
    <row r="1335" spans="2:28" s="470" customFormat="1">
      <c r="B1335" s="471"/>
      <c r="O1335" s="471"/>
      <c r="AB1335" s="471"/>
    </row>
    <row r="1336" spans="2:28" s="470" customFormat="1">
      <c r="B1336" s="471"/>
      <c r="O1336" s="471"/>
      <c r="AB1336" s="471"/>
    </row>
    <row r="1337" spans="2:28" s="470" customFormat="1">
      <c r="B1337" s="471"/>
      <c r="O1337" s="471"/>
      <c r="AB1337" s="471"/>
    </row>
    <row r="1338" spans="2:28" s="470" customFormat="1">
      <c r="B1338" s="471"/>
      <c r="O1338" s="471"/>
      <c r="AB1338" s="471"/>
    </row>
    <row r="1339" spans="2:28" s="470" customFormat="1">
      <c r="B1339" s="471"/>
      <c r="O1339" s="471"/>
      <c r="AB1339" s="471"/>
    </row>
    <row r="1340" spans="2:28" s="470" customFormat="1">
      <c r="B1340" s="471"/>
      <c r="O1340" s="471"/>
      <c r="AB1340" s="471"/>
    </row>
    <row r="1341" spans="2:28" s="470" customFormat="1">
      <c r="B1341" s="471"/>
      <c r="O1341" s="471"/>
      <c r="AB1341" s="471"/>
    </row>
    <row r="1342" spans="2:28" s="470" customFormat="1">
      <c r="B1342" s="471"/>
      <c r="O1342" s="471"/>
      <c r="AB1342" s="471"/>
    </row>
    <row r="1343" spans="2:28" s="470" customFormat="1">
      <c r="B1343" s="471"/>
      <c r="O1343" s="471"/>
      <c r="AB1343" s="471"/>
    </row>
    <row r="1344" spans="2:28" s="470" customFormat="1">
      <c r="B1344" s="471"/>
      <c r="O1344" s="471"/>
      <c r="AB1344" s="471"/>
    </row>
    <row r="1345" spans="2:28" s="470" customFormat="1">
      <c r="B1345" s="471"/>
      <c r="O1345" s="471"/>
      <c r="AB1345" s="471"/>
    </row>
    <row r="1346" spans="2:28" s="470" customFormat="1">
      <c r="B1346" s="471"/>
      <c r="O1346" s="471"/>
      <c r="AB1346" s="471"/>
    </row>
    <row r="1347" spans="2:28" s="470" customFormat="1">
      <c r="B1347" s="471"/>
      <c r="O1347" s="471"/>
      <c r="AB1347" s="471"/>
    </row>
    <row r="1348" spans="2:28" s="470" customFormat="1">
      <c r="B1348" s="471"/>
      <c r="O1348" s="471"/>
      <c r="AB1348" s="471"/>
    </row>
    <row r="1349" spans="2:28" s="470" customFormat="1">
      <c r="B1349" s="471"/>
      <c r="O1349" s="471"/>
      <c r="AB1349" s="471"/>
    </row>
    <row r="1350" spans="2:28" s="470" customFormat="1">
      <c r="B1350" s="471"/>
      <c r="O1350" s="471"/>
      <c r="AB1350" s="471"/>
    </row>
    <row r="1351" spans="2:28" s="470" customFormat="1">
      <c r="B1351" s="471"/>
      <c r="O1351" s="471"/>
      <c r="AB1351" s="471"/>
    </row>
    <row r="1352" spans="2:28" s="470" customFormat="1">
      <c r="B1352" s="471"/>
      <c r="O1352" s="471"/>
      <c r="AB1352" s="471"/>
    </row>
    <row r="1353" spans="2:28" s="470" customFormat="1">
      <c r="B1353" s="471"/>
      <c r="O1353" s="471"/>
      <c r="AB1353" s="471"/>
    </row>
    <row r="1354" spans="2:28" s="470" customFormat="1">
      <c r="B1354" s="471"/>
      <c r="O1354" s="471"/>
      <c r="AB1354" s="471"/>
    </row>
    <row r="1355" spans="2:28" s="470" customFormat="1">
      <c r="B1355" s="471"/>
      <c r="O1355" s="471"/>
      <c r="AB1355" s="471"/>
    </row>
    <row r="1356" spans="2:28" s="470" customFormat="1">
      <c r="B1356" s="471"/>
      <c r="O1356" s="471"/>
      <c r="AB1356" s="471"/>
    </row>
    <row r="1357" spans="2:28" s="470" customFormat="1">
      <c r="B1357" s="471"/>
      <c r="O1357" s="471"/>
      <c r="AB1357" s="471"/>
    </row>
    <row r="1358" spans="2:28" s="470" customFormat="1">
      <c r="B1358" s="471"/>
      <c r="O1358" s="471"/>
      <c r="AB1358" s="471"/>
    </row>
    <row r="1359" spans="2:28" s="470" customFormat="1">
      <c r="B1359" s="471"/>
      <c r="O1359" s="471"/>
      <c r="AB1359" s="471"/>
    </row>
    <row r="1360" spans="2:28" s="470" customFormat="1">
      <c r="B1360" s="471"/>
      <c r="O1360" s="471"/>
      <c r="AB1360" s="471"/>
    </row>
    <row r="1361" spans="2:28" s="470" customFormat="1">
      <c r="B1361" s="471"/>
      <c r="O1361" s="471"/>
      <c r="AB1361" s="471"/>
    </row>
    <row r="1362" spans="2:28" s="470" customFormat="1">
      <c r="B1362" s="471"/>
      <c r="O1362" s="471"/>
      <c r="AB1362" s="471"/>
    </row>
    <row r="1363" spans="2:28" s="470" customFormat="1">
      <c r="B1363" s="471"/>
      <c r="O1363" s="471"/>
      <c r="AB1363" s="471"/>
    </row>
    <row r="1364" spans="2:28" s="470" customFormat="1">
      <c r="B1364" s="471"/>
      <c r="O1364" s="471"/>
      <c r="AB1364" s="471"/>
    </row>
    <row r="1365" spans="2:28" s="470" customFormat="1">
      <c r="B1365" s="471"/>
      <c r="O1365" s="471"/>
      <c r="AB1365" s="471"/>
    </row>
    <row r="1366" spans="2:28" s="470" customFormat="1">
      <c r="B1366" s="471"/>
      <c r="O1366" s="471"/>
      <c r="AB1366" s="471"/>
    </row>
    <row r="1367" spans="2:28" s="470" customFormat="1">
      <c r="B1367" s="471"/>
      <c r="O1367" s="471"/>
      <c r="AB1367" s="471"/>
    </row>
    <row r="1368" spans="2:28" s="470" customFormat="1">
      <c r="B1368" s="471"/>
      <c r="O1368" s="471"/>
      <c r="AB1368" s="471"/>
    </row>
    <row r="1369" spans="2:28" s="470" customFormat="1">
      <c r="B1369" s="471"/>
      <c r="O1369" s="471"/>
      <c r="AB1369" s="471"/>
    </row>
    <row r="1370" spans="2:28" s="470" customFormat="1">
      <c r="B1370" s="471"/>
      <c r="O1370" s="471"/>
      <c r="AB1370" s="471"/>
    </row>
    <row r="1371" spans="2:28" s="470" customFormat="1">
      <c r="B1371" s="471"/>
      <c r="O1371" s="471"/>
      <c r="AB1371" s="471"/>
    </row>
    <row r="1372" spans="2:28" s="470" customFormat="1">
      <c r="B1372" s="471"/>
      <c r="O1372" s="471"/>
      <c r="AB1372" s="471"/>
    </row>
    <row r="1373" spans="2:28" s="470" customFormat="1">
      <c r="B1373" s="471"/>
      <c r="O1373" s="471"/>
      <c r="AB1373" s="471"/>
    </row>
    <row r="1374" spans="2:28" s="470" customFormat="1">
      <c r="B1374" s="471"/>
      <c r="O1374" s="471"/>
      <c r="AB1374" s="471"/>
    </row>
    <row r="1375" spans="2:28" s="470" customFormat="1">
      <c r="B1375" s="471"/>
      <c r="O1375" s="471"/>
      <c r="AB1375" s="471"/>
    </row>
    <row r="1376" spans="2:28" s="470" customFormat="1">
      <c r="B1376" s="471"/>
      <c r="O1376" s="471"/>
      <c r="AB1376" s="471"/>
    </row>
    <row r="1377" spans="2:28" s="470" customFormat="1">
      <c r="B1377" s="471"/>
      <c r="O1377" s="471"/>
      <c r="AB1377" s="471"/>
    </row>
    <row r="1378" spans="2:28" s="470" customFormat="1">
      <c r="B1378" s="471"/>
      <c r="O1378" s="471"/>
      <c r="AB1378" s="471"/>
    </row>
    <row r="1379" spans="2:28" s="470" customFormat="1">
      <c r="B1379" s="471"/>
      <c r="O1379" s="471"/>
      <c r="AB1379" s="471"/>
    </row>
    <row r="1380" spans="2:28" s="470" customFormat="1">
      <c r="B1380" s="471"/>
      <c r="O1380" s="471"/>
      <c r="AB1380" s="471"/>
    </row>
    <row r="1381" spans="2:28" s="470" customFormat="1">
      <c r="B1381" s="471"/>
      <c r="O1381" s="471"/>
      <c r="AB1381" s="471"/>
    </row>
    <row r="1382" spans="2:28" s="470" customFormat="1">
      <c r="B1382" s="471"/>
      <c r="O1382" s="471"/>
      <c r="AB1382" s="471"/>
    </row>
    <row r="1383" spans="2:28" s="470" customFormat="1">
      <c r="B1383" s="471"/>
      <c r="O1383" s="471"/>
      <c r="AB1383" s="471"/>
    </row>
    <row r="1384" spans="2:28" s="470" customFormat="1">
      <c r="B1384" s="471"/>
      <c r="O1384" s="471"/>
      <c r="AB1384" s="471"/>
    </row>
    <row r="1385" spans="2:28" s="470" customFormat="1">
      <c r="B1385" s="471"/>
      <c r="O1385" s="471"/>
      <c r="AB1385" s="471"/>
    </row>
    <row r="1386" spans="2:28" s="470" customFormat="1">
      <c r="B1386" s="471"/>
      <c r="O1386" s="471"/>
      <c r="AB1386" s="471"/>
    </row>
    <row r="1387" spans="2:28" s="470" customFormat="1">
      <c r="B1387" s="471"/>
      <c r="O1387" s="471"/>
      <c r="AB1387" s="471"/>
    </row>
    <row r="1388" spans="2:28" s="470" customFormat="1">
      <c r="B1388" s="471"/>
      <c r="O1388" s="471"/>
      <c r="AB1388" s="471"/>
    </row>
    <row r="1389" spans="2:28" s="470" customFormat="1">
      <c r="B1389" s="471"/>
      <c r="O1389" s="471"/>
      <c r="AB1389" s="471"/>
    </row>
    <row r="1390" spans="2:28" s="470" customFormat="1">
      <c r="B1390" s="471"/>
      <c r="O1390" s="471"/>
      <c r="AB1390" s="471"/>
    </row>
    <row r="1391" spans="2:28" s="470" customFormat="1">
      <c r="B1391" s="471"/>
      <c r="O1391" s="471"/>
      <c r="AB1391" s="471"/>
    </row>
    <row r="1392" spans="2:28" s="470" customFormat="1">
      <c r="B1392" s="471"/>
      <c r="O1392" s="471"/>
      <c r="AB1392" s="471"/>
    </row>
    <row r="1393" spans="2:28" s="470" customFormat="1">
      <c r="B1393" s="471"/>
      <c r="O1393" s="471"/>
      <c r="AB1393" s="471"/>
    </row>
    <row r="1394" spans="2:28" s="470" customFormat="1">
      <c r="B1394" s="471"/>
      <c r="O1394" s="471"/>
      <c r="AB1394" s="471"/>
    </row>
    <row r="1395" spans="2:28" s="470" customFormat="1">
      <c r="B1395" s="471"/>
      <c r="O1395" s="471"/>
      <c r="AB1395" s="471"/>
    </row>
    <row r="1396" spans="2:28" s="470" customFormat="1">
      <c r="B1396" s="471"/>
      <c r="O1396" s="471"/>
      <c r="AB1396" s="471"/>
    </row>
    <row r="1397" spans="2:28" s="470" customFormat="1">
      <c r="B1397" s="471"/>
      <c r="O1397" s="471"/>
      <c r="AB1397" s="471"/>
    </row>
    <row r="1398" spans="2:28" s="470" customFormat="1">
      <c r="B1398" s="471"/>
      <c r="O1398" s="471"/>
      <c r="AB1398" s="471"/>
    </row>
    <row r="1399" spans="2:28" s="470" customFormat="1">
      <c r="B1399" s="471"/>
      <c r="O1399" s="471"/>
      <c r="AB1399" s="471"/>
    </row>
    <row r="1400" spans="2:28" s="470" customFormat="1">
      <c r="B1400" s="471"/>
      <c r="O1400" s="471"/>
      <c r="AB1400" s="471"/>
    </row>
    <row r="1401" spans="2:28" s="470" customFormat="1">
      <c r="B1401" s="471"/>
      <c r="O1401" s="471"/>
      <c r="AB1401" s="471"/>
    </row>
    <row r="1402" spans="2:28" s="470" customFormat="1">
      <c r="B1402" s="471"/>
      <c r="O1402" s="471"/>
      <c r="AB1402" s="471"/>
    </row>
    <row r="1403" spans="2:28" s="470" customFormat="1">
      <c r="B1403" s="471"/>
      <c r="O1403" s="471"/>
      <c r="AB1403" s="471"/>
    </row>
    <row r="1404" spans="2:28" s="470" customFormat="1">
      <c r="B1404" s="471"/>
      <c r="O1404" s="471"/>
      <c r="AB1404" s="471"/>
    </row>
    <row r="1405" spans="2:28" s="470" customFormat="1">
      <c r="B1405" s="471"/>
      <c r="O1405" s="471"/>
      <c r="AB1405" s="471"/>
    </row>
    <row r="1406" spans="2:28" s="470" customFormat="1">
      <c r="B1406" s="471"/>
      <c r="O1406" s="471"/>
      <c r="AB1406" s="471"/>
    </row>
    <row r="1407" spans="2:28" s="470" customFormat="1">
      <c r="B1407" s="471"/>
      <c r="O1407" s="471"/>
      <c r="AB1407" s="471"/>
    </row>
    <row r="1408" spans="2:28" s="470" customFormat="1">
      <c r="B1408" s="471"/>
      <c r="O1408" s="471"/>
      <c r="AB1408" s="471"/>
    </row>
    <row r="1409" spans="2:28" s="470" customFormat="1">
      <c r="B1409" s="471"/>
      <c r="O1409" s="471"/>
      <c r="AB1409" s="471"/>
    </row>
    <row r="1410" spans="2:28" s="470" customFormat="1">
      <c r="B1410" s="471"/>
      <c r="O1410" s="471"/>
      <c r="AB1410" s="471"/>
    </row>
    <row r="1411" spans="2:28" s="470" customFormat="1">
      <c r="B1411" s="471"/>
      <c r="O1411" s="471"/>
      <c r="AB1411" s="471"/>
    </row>
    <row r="1412" spans="2:28" s="470" customFormat="1">
      <c r="B1412" s="471"/>
      <c r="O1412" s="471"/>
      <c r="AB1412" s="471"/>
    </row>
    <row r="1413" spans="2:28" s="470" customFormat="1">
      <c r="B1413" s="471"/>
      <c r="O1413" s="471"/>
      <c r="AB1413" s="471"/>
    </row>
    <row r="1414" spans="2:28" s="470" customFormat="1">
      <c r="B1414" s="471"/>
      <c r="O1414" s="471"/>
      <c r="AB1414" s="471"/>
    </row>
    <row r="1415" spans="2:28" s="470" customFormat="1">
      <c r="B1415" s="471"/>
      <c r="O1415" s="471"/>
      <c r="AB1415" s="471"/>
    </row>
    <row r="1416" spans="2:28" s="470" customFormat="1">
      <c r="B1416" s="471"/>
      <c r="O1416" s="471"/>
      <c r="AB1416" s="471"/>
    </row>
    <row r="1417" spans="2:28" s="470" customFormat="1">
      <c r="B1417" s="471"/>
      <c r="O1417" s="471"/>
      <c r="AB1417" s="471"/>
    </row>
    <row r="1418" spans="2:28" s="470" customFormat="1">
      <c r="B1418" s="471"/>
      <c r="O1418" s="471"/>
      <c r="AB1418" s="471"/>
    </row>
    <row r="1419" spans="2:28" s="470" customFormat="1">
      <c r="B1419" s="471"/>
      <c r="O1419" s="471"/>
      <c r="AB1419" s="471"/>
    </row>
    <row r="1420" spans="2:28" s="470" customFormat="1">
      <c r="B1420" s="471"/>
      <c r="O1420" s="471"/>
      <c r="AB1420" s="471"/>
    </row>
    <row r="1421" spans="2:28" s="470" customFormat="1">
      <c r="B1421" s="471"/>
      <c r="O1421" s="471"/>
      <c r="AB1421" s="471"/>
    </row>
    <row r="1422" spans="2:28" s="470" customFormat="1">
      <c r="B1422" s="471"/>
      <c r="O1422" s="471"/>
      <c r="AB1422" s="471"/>
    </row>
    <row r="1423" spans="2:28" s="470" customFormat="1">
      <c r="B1423" s="471"/>
      <c r="O1423" s="471"/>
      <c r="AB1423" s="471"/>
    </row>
    <row r="1424" spans="2:28" s="470" customFormat="1">
      <c r="B1424" s="471"/>
      <c r="O1424" s="471"/>
      <c r="AB1424" s="471"/>
    </row>
    <row r="1425" spans="2:28" s="470" customFormat="1">
      <c r="B1425" s="471"/>
      <c r="O1425" s="471"/>
      <c r="AB1425" s="471"/>
    </row>
    <row r="1426" spans="2:28" s="470" customFormat="1">
      <c r="B1426" s="471"/>
      <c r="O1426" s="471"/>
      <c r="AB1426" s="471"/>
    </row>
    <row r="1427" spans="2:28" s="470" customFormat="1">
      <c r="B1427" s="471"/>
      <c r="O1427" s="471"/>
      <c r="AB1427" s="471"/>
    </row>
    <row r="1428" spans="2:28" s="470" customFormat="1">
      <c r="B1428" s="471"/>
      <c r="O1428" s="471"/>
      <c r="AB1428" s="471"/>
    </row>
    <row r="1429" spans="2:28" s="470" customFormat="1">
      <c r="B1429" s="471"/>
      <c r="O1429" s="471"/>
      <c r="AB1429" s="471"/>
    </row>
    <row r="1430" spans="2:28" s="470" customFormat="1">
      <c r="B1430" s="471"/>
      <c r="O1430" s="471"/>
      <c r="AB1430" s="471"/>
    </row>
    <row r="1431" spans="2:28" s="470" customFormat="1">
      <c r="B1431" s="471"/>
      <c r="O1431" s="471"/>
      <c r="AB1431" s="471"/>
    </row>
    <row r="1432" spans="2:28" s="470" customFormat="1">
      <c r="B1432" s="471"/>
      <c r="O1432" s="471"/>
      <c r="AB1432" s="471"/>
    </row>
    <row r="1433" spans="2:28" s="470" customFormat="1">
      <c r="B1433" s="471"/>
      <c r="O1433" s="471"/>
      <c r="AB1433" s="471"/>
    </row>
    <row r="1434" spans="2:28" s="470" customFormat="1">
      <c r="B1434" s="471"/>
      <c r="O1434" s="471"/>
      <c r="AB1434" s="471"/>
    </row>
    <row r="1435" spans="2:28" s="470" customFormat="1">
      <c r="B1435" s="471"/>
      <c r="O1435" s="471"/>
      <c r="AB1435" s="471"/>
    </row>
    <row r="1436" spans="2:28" s="470" customFormat="1">
      <c r="B1436" s="471"/>
      <c r="O1436" s="471"/>
      <c r="AB1436" s="471"/>
    </row>
    <row r="1437" spans="2:28" s="470" customFormat="1">
      <c r="B1437" s="471"/>
      <c r="O1437" s="471"/>
      <c r="AB1437" s="471"/>
    </row>
    <row r="1438" spans="2:28" s="470" customFormat="1">
      <c r="B1438" s="471"/>
      <c r="O1438" s="471"/>
      <c r="AB1438" s="471"/>
    </row>
    <row r="1439" spans="2:28" s="470" customFormat="1">
      <c r="B1439" s="471"/>
      <c r="O1439" s="471"/>
      <c r="AB1439" s="471"/>
    </row>
    <row r="1440" spans="2:28" s="470" customFormat="1">
      <c r="B1440" s="471"/>
      <c r="O1440" s="471"/>
      <c r="AB1440" s="471"/>
    </row>
    <row r="1441" spans="2:28" s="470" customFormat="1">
      <c r="B1441" s="471"/>
      <c r="O1441" s="471"/>
      <c r="AB1441" s="471"/>
    </row>
    <row r="1442" spans="2:28" s="470" customFormat="1">
      <c r="B1442" s="471"/>
      <c r="O1442" s="471"/>
      <c r="AB1442" s="471"/>
    </row>
    <row r="1443" spans="2:28" s="470" customFormat="1">
      <c r="B1443" s="471"/>
      <c r="O1443" s="471"/>
      <c r="AB1443" s="471"/>
    </row>
    <row r="1444" spans="2:28" s="470" customFormat="1">
      <c r="B1444" s="471"/>
      <c r="O1444" s="471"/>
      <c r="AB1444" s="471"/>
    </row>
    <row r="1445" spans="2:28" s="470" customFormat="1">
      <c r="B1445" s="471"/>
      <c r="O1445" s="471"/>
      <c r="AB1445" s="471"/>
    </row>
    <row r="1446" spans="2:28" s="470" customFormat="1">
      <c r="B1446" s="471"/>
      <c r="O1446" s="471"/>
      <c r="AB1446" s="471"/>
    </row>
    <row r="1447" spans="2:28" s="470" customFormat="1">
      <c r="B1447" s="471"/>
      <c r="O1447" s="471"/>
      <c r="AB1447" s="471"/>
    </row>
    <row r="1448" spans="2:28" s="470" customFormat="1">
      <c r="B1448" s="471"/>
      <c r="O1448" s="471"/>
      <c r="AB1448" s="471"/>
    </row>
    <row r="1449" spans="2:28" s="470" customFormat="1">
      <c r="B1449" s="471"/>
      <c r="O1449" s="471"/>
      <c r="AB1449" s="471"/>
    </row>
    <row r="1450" spans="2:28" s="470" customFormat="1">
      <c r="B1450" s="471"/>
      <c r="O1450" s="471"/>
      <c r="AB1450" s="471"/>
    </row>
    <row r="1451" spans="2:28" s="470" customFormat="1">
      <c r="B1451" s="471"/>
      <c r="O1451" s="471"/>
      <c r="AB1451" s="471"/>
    </row>
    <row r="1452" spans="2:28" s="470" customFormat="1">
      <c r="B1452" s="471"/>
      <c r="O1452" s="471"/>
      <c r="AB1452" s="471"/>
    </row>
    <row r="1453" spans="2:28" s="470" customFormat="1">
      <c r="B1453" s="471"/>
      <c r="O1453" s="471"/>
      <c r="AB1453" s="471"/>
    </row>
    <row r="1454" spans="2:28" s="470" customFormat="1">
      <c r="B1454" s="471"/>
      <c r="O1454" s="471"/>
      <c r="AB1454" s="471"/>
    </row>
    <row r="1455" spans="2:28" s="470" customFormat="1">
      <c r="B1455" s="471"/>
      <c r="O1455" s="471"/>
      <c r="AB1455" s="471"/>
    </row>
    <row r="1456" spans="2:28" s="470" customFormat="1">
      <c r="B1456" s="471"/>
      <c r="O1456" s="471"/>
      <c r="AB1456" s="471"/>
    </row>
    <row r="1457" spans="2:28" s="470" customFormat="1">
      <c r="B1457" s="471"/>
      <c r="O1457" s="471"/>
      <c r="AB1457" s="471"/>
    </row>
    <row r="1458" spans="2:28" s="470" customFormat="1">
      <c r="B1458" s="471"/>
      <c r="O1458" s="471"/>
      <c r="AB1458" s="471"/>
    </row>
    <row r="1459" spans="2:28" s="470" customFormat="1">
      <c r="B1459" s="471"/>
      <c r="O1459" s="471"/>
      <c r="AB1459" s="471"/>
    </row>
    <row r="1460" spans="2:28" s="470" customFormat="1">
      <c r="B1460" s="471"/>
      <c r="O1460" s="471"/>
      <c r="AB1460" s="471"/>
    </row>
    <row r="1461" spans="2:28" s="470" customFormat="1">
      <c r="B1461" s="471"/>
      <c r="O1461" s="471"/>
      <c r="AB1461" s="471"/>
    </row>
    <row r="1462" spans="2:28" s="470" customFormat="1">
      <c r="B1462" s="471"/>
      <c r="O1462" s="471"/>
      <c r="AB1462" s="471"/>
    </row>
    <row r="1463" spans="2:28" s="470" customFormat="1">
      <c r="B1463" s="471"/>
      <c r="O1463" s="471"/>
      <c r="AB1463" s="471"/>
    </row>
    <row r="1464" spans="2:28" s="470" customFormat="1">
      <c r="B1464" s="471"/>
      <c r="O1464" s="471"/>
      <c r="AB1464" s="471"/>
    </row>
    <row r="1465" spans="2:28" s="470" customFormat="1">
      <c r="B1465" s="471"/>
      <c r="O1465" s="471"/>
      <c r="AB1465" s="471"/>
    </row>
    <row r="1466" spans="2:28" s="470" customFormat="1">
      <c r="B1466" s="471"/>
      <c r="O1466" s="471"/>
      <c r="AB1466" s="471"/>
    </row>
    <row r="1467" spans="2:28" s="470" customFormat="1">
      <c r="B1467" s="471"/>
      <c r="O1467" s="471"/>
      <c r="AB1467" s="471"/>
    </row>
    <row r="1468" spans="2:28" s="470" customFormat="1">
      <c r="B1468" s="471"/>
      <c r="O1468" s="471"/>
      <c r="AB1468" s="471"/>
    </row>
    <row r="1469" spans="2:28" s="470" customFormat="1">
      <c r="B1469" s="471"/>
      <c r="O1469" s="471"/>
      <c r="AB1469" s="471"/>
    </row>
    <row r="1470" spans="2:28" s="470" customFormat="1">
      <c r="B1470" s="471"/>
      <c r="O1470" s="471"/>
      <c r="AB1470" s="471"/>
    </row>
    <row r="1471" spans="2:28" s="470" customFormat="1">
      <c r="B1471" s="471"/>
      <c r="O1471" s="471"/>
      <c r="AB1471" s="471"/>
    </row>
    <row r="1472" spans="2:28" s="470" customFormat="1">
      <c r="B1472" s="471"/>
      <c r="O1472" s="471"/>
      <c r="AB1472" s="471"/>
    </row>
    <row r="1473" spans="2:28" s="470" customFormat="1">
      <c r="B1473" s="471"/>
      <c r="O1473" s="471"/>
      <c r="AB1473" s="471"/>
    </row>
    <row r="1474" spans="2:28" s="470" customFormat="1">
      <c r="B1474" s="471"/>
      <c r="O1474" s="471"/>
      <c r="AB1474" s="471"/>
    </row>
    <row r="1475" spans="2:28" s="470" customFormat="1">
      <c r="B1475" s="471"/>
      <c r="O1475" s="471"/>
      <c r="AB1475" s="471"/>
    </row>
    <row r="1476" spans="2:28" s="470" customFormat="1">
      <c r="B1476" s="471"/>
      <c r="O1476" s="471"/>
      <c r="AB1476" s="471"/>
    </row>
    <row r="1477" spans="2:28" s="470" customFormat="1">
      <c r="B1477" s="471"/>
      <c r="O1477" s="471"/>
      <c r="AB1477" s="471"/>
    </row>
    <row r="1478" spans="2:28" s="470" customFormat="1">
      <c r="B1478" s="471"/>
      <c r="O1478" s="471"/>
      <c r="AB1478" s="471"/>
    </row>
    <row r="1479" spans="2:28" s="470" customFormat="1">
      <c r="B1479" s="471"/>
      <c r="O1479" s="471"/>
      <c r="AB1479" s="471"/>
    </row>
    <row r="1480" spans="2:28" s="470" customFormat="1">
      <c r="B1480" s="471"/>
      <c r="O1480" s="471"/>
      <c r="AB1480" s="471"/>
    </row>
    <row r="1481" spans="2:28" s="470" customFormat="1">
      <c r="B1481" s="471"/>
      <c r="O1481" s="471"/>
      <c r="AB1481" s="471"/>
    </row>
    <row r="1482" spans="2:28" s="470" customFormat="1">
      <c r="B1482" s="471"/>
      <c r="O1482" s="471"/>
      <c r="AB1482" s="471"/>
    </row>
    <row r="1483" spans="2:28" s="470" customFormat="1">
      <c r="B1483" s="471"/>
      <c r="O1483" s="471"/>
      <c r="AB1483" s="471"/>
    </row>
    <row r="1484" spans="2:28" s="470" customFormat="1">
      <c r="B1484" s="471"/>
      <c r="O1484" s="471"/>
      <c r="AB1484" s="471"/>
    </row>
    <row r="1485" spans="2:28" s="470" customFormat="1">
      <c r="B1485" s="471"/>
      <c r="O1485" s="471"/>
      <c r="AB1485" s="471"/>
    </row>
    <row r="1486" spans="2:28" s="470" customFormat="1">
      <c r="B1486" s="471"/>
      <c r="O1486" s="471"/>
      <c r="AB1486" s="471"/>
    </row>
    <row r="1487" spans="2:28" s="470" customFormat="1">
      <c r="B1487" s="471"/>
      <c r="O1487" s="471"/>
      <c r="AB1487" s="471"/>
    </row>
    <row r="1488" spans="2:28" s="470" customFormat="1">
      <c r="B1488" s="471"/>
      <c r="O1488" s="471"/>
      <c r="AB1488" s="471"/>
    </row>
    <row r="1489" spans="2:28" s="470" customFormat="1">
      <c r="B1489" s="471"/>
      <c r="O1489" s="471"/>
      <c r="AB1489" s="471"/>
    </row>
    <row r="1490" spans="2:28" s="470" customFormat="1">
      <c r="B1490" s="471"/>
      <c r="O1490" s="471"/>
      <c r="AB1490" s="471"/>
    </row>
    <row r="1491" spans="2:28" s="470" customFormat="1">
      <c r="B1491" s="471"/>
      <c r="O1491" s="471"/>
      <c r="AB1491" s="471"/>
    </row>
    <row r="1492" spans="2:28" s="470" customFormat="1">
      <c r="B1492" s="471"/>
      <c r="O1492" s="471"/>
      <c r="AB1492" s="471"/>
    </row>
    <row r="1493" spans="2:28" s="470" customFormat="1">
      <c r="B1493" s="471"/>
      <c r="O1493" s="471"/>
      <c r="AB1493" s="471"/>
    </row>
    <row r="1494" spans="2:28" s="470" customFormat="1">
      <c r="B1494" s="471"/>
      <c r="O1494" s="471"/>
      <c r="AB1494" s="471"/>
    </row>
    <row r="1495" spans="2:28" s="470" customFormat="1">
      <c r="B1495" s="471"/>
      <c r="O1495" s="471"/>
      <c r="AB1495" s="471"/>
    </row>
    <row r="1496" spans="2:28" s="470" customFormat="1">
      <c r="B1496" s="471"/>
      <c r="O1496" s="471"/>
      <c r="AB1496" s="471"/>
    </row>
    <row r="1497" spans="2:28" s="470" customFormat="1">
      <c r="B1497" s="471"/>
      <c r="O1497" s="471"/>
      <c r="AB1497" s="471"/>
    </row>
    <row r="1498" spans="2:28" s="470" customFormat="1">
      <c r="B1498" s="471"/>
      <c r="O1498" s="471"/>
      <c r="AB1498" s="471"/>
    </row>
    <row r="1499" spans="2:28" s="470" customFormat="1">
      <c r="B1499" s="471"/>
      <c r="O1499" s="471"/>
      <c r="AB1499" s="471"/>
    </row>
    <row r="1500" spans="2:28" s="470" customFormat="1">
      <c r="B1500" s="471"/>
      <c r="O1500" s="471"/>
      <c r="AB1500" s="471"/>
    </row>
    <row r="1501" spans="2:28" s="470" customFormat="1">
      <c r="B1501" s="471"/>
      <c r="O1501" s="471"/>
      <c r="AB1501" s="471"/>
    </row>
    <row r="1502" spans="2:28" s="470" customFormat="1">
      <c r="B1502" s="471"/>
      <c r="O1502" s="471"/>
      <c r="AB1502" s="471"/>
    </row>
    <row r="1503" spans="2:28" s="470" customFormat="1">
      <c r="B1503" s="471"/>
      <c r="O1503" s="471"/>
      <c r="AB1503" s="471"/>
    </row>
    <row r="1504" spans="2:28" s="470" customFormat="1">
      <c r="B1504" s="471"/>
      <c r="O1504" s="471"/>
      <c r="AB1504" s="471"/>
    </row>
    <row r="1505" spans="2:28" s="470" customFormat="1">
      <c r="B1505" s="471"/>
      <c r="O1505" s="471"/>
      <c r="AB1505" s="471"/>
    </row>
    <row r="1506" spans="2:28" s="470" customFormat="1">
      <c r="B1506" s="471"/>
      <c r="O1506" s="471"/>
      <c r="AB1506" s="471"/>
    </row>
    <row r="1507" spans="2:28" s="470" customFormat="1">
      <c r="B1507" s="471"/>
      <c r="O1507" s="471"/>
      <c r="AB1507" s="471"/>
    </row>
    <row r="1508" spans="2:28" s="470" customFormat="1">
      <c r="B1508" s="471"/>
      <c r="O1508" s="471"/>
      <c r="AB1508" s="471"/>
    </row>
    <row r="1509" spans="2:28" s="470" customFormat="1">
      <c r="B1509" s="471"/>
      <c r="O1509" s="471"/>
      <c r="AB1509" s="471"/>
    </row>
    <row r="1510" spans="2:28" s="470" customFormat="1">
      <c r="B1510" s="471"/>
      <c r="O1510" s="471"/>
      <c r="AB1510" s="471"/>
    </row>
    <row r="1511" spans="2:28" s="470" customFormat="1">
      <c r="B1511" s="471"/>
      <c r="O1511" s="471"/>
      <c r="AB1511" s="471"/>
    </row>
    <row r="1512" spans="2:28" s="470" customFormat="1">
      <c r="B1512" s="471"/>
      <c r="O1512" s="471"/>
      <c r="AB1512" s="471"/>
    </row>
    <row r="1513" spans="2:28" s="470" customFormat="1">
      <c r="B1513" s="471"/>
      <c r="O1513" s="471"/>
      <c r="AB1513" s="471"/>
    </row>
    <row r="1514" spans="2:28" s="470" customFormat="1">
      <c r="B1514" s="471"/>
      <c r="O1514" s="471"/>
      <c r="AB1514" s="471"/>
    </row>
    <row r="1515" spans="2:28" s="470" customFormat="1">
      <c r="B1515" s="471"/>
      <c r="O1515" s="471"/>
      <c r="AB1515" s="471"/>
    </row>
    <row r="1516" spans="2:28" s="470" customFormat="1">
      <c r="B1516" s="471"/>
      <c r="O1516" s="471"/>
      <c r="AB1516" s="471"/>
    </row>
    <row r="1517" spans="2:28" s="470" customFormat="1">
      <c r="B1517" s="471"/>
      <c r="O1517" s="471"/>
      <c r="AB1517" s="471"/>
    </row>
    <row r="1518" spans="2:28" s="470" customFormat="1">
      <c r="B1518" s="471"/>
      <c r="O1518" s="471"/>
      <c r="AB1518" s="471"/>
    </row>
    <row r="1519" spans="2:28" s="470" customFormat="1">
      <c r="B1519" s="471"/>
      <c r="O1519" s="471"/>
      <c r="AB1519" s="471"/>
    </row>
    <row r="1520" spans="2:28" s="470" customFormat="1">
      <c r="B1520" s="471"/>
      <c r="O1520" s="471"/>
      <c r="AB1520" s="471"/>
    </row>
    <row r="1521" spans="2:28" s="470" customFormat="1">
      <c r="B1521" s="471"/>
      <c r="O1521" s="471"/>
      <c r="AB1521" s="471"/>
    </row>
    <row r="1522" spans="2:28" s="470" customFormat="1">
      <c r="B1522" s="471"/>
      <c r="O1522" s="471"/>
      <c r="AB1522" s="471"/>
    </row>
    <row r="1523" spans="2:28" s="470" customFormat="1">
      <c r="B1523" s="471"/>
      <c r="O1523" s="471"/>
      <c r="AB1523" s="471"/>
    </row>
    <row r="1524" spans="2:28" s="470" customFormat="1">
      <c r="B1524" s="471"/>
      <c r="O1524" s="471"/>
      <c r="AB1524" s="471"/>
    </row>
    <row r="1525" spans="2:28" s="470" customFormat="1">
      <c r="B1525" s="471"/>
      <c r="O1525" s="471"/>
      <c r="AB1525" s="471"/>
    </row>
    <row r="1526" spans="2:28" s="470" customFormat="1">
      <c r="B1526" s="471"/>
      <c r="O1526" s="471"/>
      <c r="AB1526" s="471"/>
    </row>
    <row r="1527" spans="2:28" s="470" customFormat="1">
      <c r="B1527" s="471"/>
      <c r="O1527" s="471"/>
      <c r="AB1527" s="471"/>
    </row>
    <row r="1528" spans="2:28" s="470" customFormat="1">
      <c r="B1528" s="471"/>
      <c r="O1528" s="471"/>
      <c r="AB1528" s="471"/>
    </row>
    <row r="1529" spans="2:28" s="470" customFormat="1">
      <c r="B1529" s="471"/>
      <c r="O1529" s="471"/>
      <c r="AB1529" s="471"/>
    </row>
    <row r="1530" spans="2:28" s="470" customFormat="1">
      <c r="B1530" s="471"/>
      <c r="O1530" s="471"/>
      <c r="AB1530" s="471"/>
    </row>
    <row r="1531" spans="2:28" s="470" customFormat="1">
      <c r="B1531" s="471"/>
      <c r="O1531" s="471"/>
      <c r="AB1531" s="471"/>
    </row>
    <row r="1532" spans="2:28" s="470" customFormat="1">
      <c r="B1532" s="471"/>
      <c r="O1532" s="471"/>
      <c r="AB1532" s="471"/>
    </row>
    <row r="1533" spans="2:28" s="470" customFormat="1">
      <c r="B1533" s="471"/>
      <c r="O1533" s="471"/>
      <c r="AB1533" s="471"/>
    </row>
    <row r="1534" spans="2:28" s="470" customFormat="1">
      <c r="B1534" s="471"/>
      <c r="O1534" s="471"/>
      <c r="AB1534" s="471"/>
    </row>
    <row r="1535" spans="2:28" s="470" customFormat="1">
      <c r="B1535" s="471"/>
      <c r="O1535" s="471"/>
      <c r="AB1535" s="471"/>
    </row>
    <row r="1536" spans="2:28" s="470" customFormat="1">
      <c r="B1536" s="471"/>
      <c r="O1536" s="471"/>
      <c r="AB1536" s="471"/>
    </row>
    <row r="1537" spans="2:28" s="470" customFormat="1">
      <c r="B1537" s="471"/>
      <c r="O1537" s="471"/>
      <c r="AB1537" s="471"/>
    </row>
    <row r="1538" spans="2:28" s="470" customFormat="1">
      <c r="B1538" s="471"/>
      <c r="O1538" s="471"/>
      <c r="AB1538" s="471"/>
    </row>
    <row r="1539" spans="2:28" s="470" customFormat="1">
      <c r="B1539" s="471"/>
      <c r="O1539" s="471"/>
      <c r="AB1539" s="471"/>
    </row>
    <row r="1540" spans="2:28" s="470" customFormat="1">
      <c r="B1540" s="471"/>
      <c r="O1540" s="471"/>
      <c r="AB1540" s="471"/>
    </row>
    <row r="1541" spans="2:28" s="470" customFormat="1">
      <c r="B1541" s="471"/>
      <c r="O1541" s="471"/>
      <c r="AB1541" s="471"/>
    </row>
    <row r="1542" spans="2:28" s="470" customFormat="1">
      <c r="B1542" s="471"/>
      <c r="O1542" s="471"/>
      <c r="AB1542" s="471"/>
    </row>
    <row r="1543" spans="2:28" s="470" customFormat="1">
      <c r="B1543" s="471"/>
      <c r="O1543" s="471"/>
      <c r="AB1543" s="471"/>
    </row>
    <row r="1544" spans="2:28" s="470" customFormat="1">
      <c r="B1544" s="471"/>
      <c r="O1544" s="471"/>
      <c r="AB1544" s="471"/>
    </row>
    <row r="1545" spans="2:28" s="470" customFormat="1">
      <c r="B1545" s="471"/>
      <c r="O1545" s="471"/>
      <c r="AB1545" s="471"/>
    </row>
    <row r="1546" spans="2:28" s="470" customFormat="1">
      <c r="B1546" s="471"/>
      <c r="O1546" s="471"/>
      <c r="AB1546" s="471"/>
    </row>
    <row r="1547" spans="2:28" s="470" customFormat="1">
      <c r="B1547" s="471"/>
      <c r="O1547" s="471"/>
      <c r="AB1547" s="471"/>
    </row>
    <row r="1548" spans="2:28" s="470" customFormat="1">
      <c r="B1548" s="471"/>
      <c r="O1548" s="471"/>
      <c r="AB1548" s="471"/>
    </row>
    <row r="1549" spans="2:28" s="470" customFormat="1">
      <c r="B1549" s="471"/>
      <c r="O1549" s="471"/>
      <c r="AB1549" s="471"/>
    </row>
    <row r="1550" spans="2:28" s="470" customFormat="1">
      <c r="B1550" s="471"/>
      <c r="O1550" s="471"/>
      <c r="AB1550" s="471"/>
    </row>
    <row r="1551" spans="2:28" s="470" customFormat="1">
      <c r="B1551" s="471"/>
      <c r="O1551" s="471"/>
      <c r="AB1551" s="471"/>
    </row>
    <row r="1552" spans="2:28" s="470" customFormat="1">
      <c r="B1552" s="471"/>
      <c r="O1552" s="471"/>
      <c r="AB1552" s="471"/>
    </row>
    <row r="1553" spans="2:28" s="470" customFormat="1">
      <c r="B1553" s="471"/>
      <c r="O1553" s="471"/>
      <c r="AB1553" s="471"/>
    </row>
    <row r="1554" spans="2:28" s="470" customFormat="1">
      <c r="B1554" s="471"/>
      <c r="O1554" s="471"/>
      <c r="AB1554" s="471"/>
    </row>
    <row r="1555" spans="2:28" s="470" customFormat="1">
      <c r="B1555" s="471"/>
      <c r="O1555" s="471"/>
      <c r="AB1555" s="471"/>
    </row>
    <row r="1556" spans="2:28" s="470" customFormat="1">
      <c r="B1556" s="471"/>
      <c r="O1556" s="471"/>
      <c r="AB1556" s="471"/>
    </row>
    <row r="1557" spans="2:28" s="470" customFormat="1">
      <c r="B1557" s="471"/>
      <c r="O1557" s="471"/>
      <c r="AB1557" s="471"/>
    </row>
    <row r="1558" spans="2:28" s="470" customFormat="1">
      <c r="B1558" s="471"/>
      <c r="O1558" s="471"/>
      <c r="AB1558" s="471"/>
    </row>
    <row r="1559" spans="2:28" s="470" customFormat="1">
      <c r="B1559" s="471"/>
      <c r="O1559" s="471"/>
      <c r="AB1559" s="471"/>
    </row>
    <row r="1560" spans="2:28" s="470" customFormat="1">
      <c r="B1560" s="471"/>
      <c r="O1560" s="471"/>
      <c r="AB1560" s="471"/>
    </row>
    <row r="1561" spans="2:28" s="470" customFormat="1">
      <c r="B1561" s="471"/>
      <c r="O1561" s="471"/>
      <c r="AB1561" s="471"/>
    </row>
    <row r="1562" spans="2:28" s="470" customFormat="1">
      <c r="B1562" s="471"/>
      <c r="O1562" s="471"/>
      <c r="AB1562" s="471"/>
    </row>
    <row r="1563" spans="2:28" s="470" customFormat="1">
      <c r="B1563" s="471"/>
      <c r="O1563" s="471"/>
      <c r="AB1563" s="471"/>
    </row>
    <row r="1564" spans="2:28" s="470" customFormat="1">
      <c r="B1564" s="471"/>
      <c r="O1564" s="471"/>
      <c r="AB1564" s="471"/>
    </row>
    <row r="1565" spans="2:28" s="470" customFormat="1">
      <c r="B1565" s="471"/>
      <c r="O1565" s="471"/>
      <c r="AB1565" s="471"/>
    </row>
    <row r="1566" spans="2:28" s="470" customFormat="1">
      <c r="B1566" s="471"/>
      <c r="O1566" s="471"/>
      <c r="AB1566" s="471"/>
    </row>
    <row r="1567" spans="2:28" s="470" customFormat="1">
      <c r="B1567" s="471"/>
      <c r="O1567" s="471"/>
      <c r="AB1567" s="471"/>
    </row>
    <row r="1568" spans="2:28" s="470" customFormat="1">
      <c r="B1568" s="471"/>
      <c r="O1568" s="471"/>
      <c r="AB1568" s="471"/>
    </row>
    <row r="1569" spans="2:28" s="470" customFormat="1">
      <c r="B1569" s="471"/>
      <c r="O1569" s="471"/>
      <c r="AB1569" s="471"/>
    </row>
    <row r="1570" spans="2:28" s="470" customFormat="1">
      <c r="B1570" s="471"/>
      <c r="O1570" s="471"/>
      <c r="AB1570" s="471"/>
    </row>
    <row r="1571" spans="2:28" s="470" customFormat="1">
      <c r="B1571" s="471"/>
      <c r="O1571" s="471"/>
      <c r="AB1571" s="471"/>
    </row>
    <row r="1572" spans="2:28" s="470" customFormat="1">
      <c r="B1572" s="471"/>
      <c r="O1572" s="471"/>
      <c r="AB1572" s="471"/>
    </row>
    <row r="1573" spans="2:28" s="470" customFormat="1">
      <c r="B1573" s="471"/>
      <c r="O1573" s="471"/>
      <c r="AB1573" s="471"/>
    </row>
    <row r="1574" spans="2:28" s="470" customFormat="1">
      <c r="B1574" s="471"/>
      <c r="O1574" s="471"/>
      <c r="AB1574" s="471"/>
    </row>
    <row r="1575" spans="2:28" s="470" customFormat="1">
      <c r="B1575" s="471"/>
      <c r="O1575" s="471"/>
      <c r="AB1575" s="471"/>
    </row>
    <row r="1576" spans="2:28" s="470" customFormat="1">
      <c r="B1576" s="471"/>
      <c r="O1576" s="471"/>
      <c r="AB1576" s="471"/>
    </row>
    <row r="1577" spans="2:28" s="470" customFormat="1">
      <c r="B1577" s="471"/>
      <c r="O1577" s="471"/>
      <c r="AB1577" s="471"/>
    </row>
    <row r="1578" spans="2:28" s="470" customFormat="1">
      <c r="B1578" s="471"/>
      <c r="O1578" s="471"/>
      <c r="AB1578" s="471"/>
    </row>
    <row r="1579" spans="2:28" s="470" customFormat="1">
      <c r="B1579" s="471"/>
      <c r="O1579" s="471"/>
      <c r="AB1579" s="471"/>
    </row>
    <row r="1580" spans="2:28" s="470" customFormat="1">
      <c r="B1580" s="471"/>
      <c r="O1580" s="471"/>
      <c r="AB1580" s="471"/>
    </row>
    <row r="1581" spans="2:28" s="470" customFormat="1">
      <c r="B1581" s="471"/>
      <c r="O1581" s="471"/>
      <c r="AB1581" s="471"/>
    </row>
    <row r="1582" spans="2:28" s="470" customFormat="1">
      <c r="B1582" s="471"/>
      <c r="O1582" s="471"/>
      <c r="AB1582" s="471"/>
    </row>
    <row r="1583" spans="2:28" s="470" customFormat="1">
      <c r="B1583" s="471"/>
      <c r="O1583" s="471"/>
      <c r="AB1583" s="471"/>
    </row>
    <row r="1584" spans="2:28" s="470" customFormat="1">
      <c r="B1584" s="471"/>
      <c r="O1584" s="471"/>
      <c r="AB1584" s="471"/>
    </row>
    <row r="1585" spans="2:28" s="470" customFormat="1">
      <c r="B1585" s="471"/>
      <c r="O1585" s="471"/>
      <c r="AB1585" s="471"/>
    </row>
    <row r="1586" spans="2:28" s="470" customFormat="1">
      <c r="B1586" s="471"/>
      <c r="O1586" s="471"/>
      <c r="AB1586" s="471"/>
    </row>
    <row r="1587" spans="2:28" s="470" customFormat="1">
      <c r="B1587" s="471"/>
      <c r="O1587" s="471"/>
      <c r="AB1587" s="471"/>
    </row>
    <row r="1588" spans="2:28" s="470" customFormat="1">
      <c r="B1588" s="471"/>
      <c r="O1588" s="471"/>
      <c r="AB1588" s="471"/>
    </row>
    <row r="1589" spans="2:28" s="470" customFormat="1">
      <c r="B1589" s="471"/>
      <c r="O1589" s="471"/>
      <c r="AB1589" s="471"/>
    </row>
    <row r="1590" spans="2:28" s="470" customFormat="1">
      <c r="B1590" s="471"/>
      <c r="O1590" s="471"/>
      <c r="AB1590" s="471"/>
    </row>
    <row r="1591" spans="2:28" s="470" customFormat="1">
      <c r="B1591" s="471"/>
      <c r="O1591" s="471"/>
      <c r="AB1591" s="471"/>
    </row>
    <row r="1592" spans="2:28" s="470" customFormat="1">
      <c r="B1592" s="471"/>
      <c r="O1592" s="471"/>
      <c r="AB1592" s="471"/>
    </row>
    <row r="1593" spans="2:28" s="470" customFormat="1">
      <c r="B1593" s="471"/>
      <c r="O1593" s="471"/>
      <c r="AB1593" s="471"/>
    </row>
    <row r="1594" spans="2:28" s="470" customFormat="1">
      <c r="B1594" s="471"/>
      <c r="O1594" s="471"/>
      <c r="AB1594" s="471"/>
    </row>
    <row r="1595" spans="2:28" s="470" customFormat="1">
      <c r="B1595" s="471"/>
      <c r="O1595" s="471"/>
      <c r="AB1595" s="471"/>
    </row>
    <row r="1596" spans="2:28" s="470" customFormat="1">
      <c r="B1596" s="471"/>
      <c r="O1596" s="471"/>
      <c r="AB1596" s="471"/>
    </row>
    <row r="1597" spans="2:28" s="470" customFormat="1">
      <c r="B1597" s="471"/>
      <c r="O1597" s="471"/>
      <c r="AB1597" s="471"/>
    </row>
    <row r="1598" spans="2:28" s="470" customFormat="1">
      <c r="B1598" s="471"/>
      <c r="O1598" s="471"/>
      <c r="AB1598" s="471"/>
    </row>
    <row r="1599" spans="2:28" s="470" customFormat="1">
      <c r="B1599" s="471"/>
      <c r="O1599" s="471"/>
      <c r="AB1599" s="471"/>
    </row>
    <row r="1600" spans="2:28" s="470" customFormat="1">
      <c r="B1600" s="471"/>
      <c r="O1600" s="471"/>
      <c r="AB1600" s="471"/>
    </row>
    <row r="1601" spans="2:28" s="470" customFormat="1">
      <c r="B1601" s="471"/>
      <c r="O1601" s="471"/>
      <c r="AB1601" s="471"/>
    </row>
    <row r="1602" spans="2:28" s="470" customFormat="1">
      <c r="B1602" s="471"/>
      <c r="O1602" s="471"/>
      <c r="AB1602" s="471"/>
    </row>
    <row r="1603" spans="2:28" s="470" customFormat="1">
      <c r="B1603" s="471"/>
      <c r="O1603" s="471"/>
      <c r="AB1603" s="471"/>
    </row>
    <row r="1604" spans="2:28" s="470" customFormat="1">
      <c r="B1604" s="471"/>
      <c r="O1604" s="471"/>
      <c r="AB1604" s="471"/>
    </row>
    <row r="1605" spans="2:28" s="470" customFormat="1">
      <c r="B1605" s="471"/>
      <c r="O1605" s="471"/>
      <c r="AB1605" s="471"/>
    </row>
    <row r="1606" spans="2:28" s="470" customFormat="1">
      <c r="B1606" s="471"/>
      <c r="O1606" s="471"/>
      <c r="AB1606" s="471"/>
    </row>
    <row r="1607" spans="2:28" s="470" customFormat="1">
      <c r="B1607" s="471"/>
      <c r="O1607" s="471"/>
      <c r="AB1607" s="471"/>
    </row>
    <row r="1608" spans="2:28" s="470" customFormat="1">
      <c r="B1608" s="471"/>
      <c r="O1608" s="471"/>
      <c r="AB1608" s="471"/>
    </row>
    <row r="1609" spans="2:28" s="470" customFormat="1">
      <c r="B1609" s="471"/>
      <c r="O1609" s="471"/>
      <c r="AB1609" s="471"/>
    </row>
    <row r="1610" spans="2:28" s="470" customFormat="1">
      <c r="B1610" s="471"/>
      <c r="O1610" s="471"/>
      <c r="AB1610" s="471"/>
    </row>
    <row r="1611" spans="2:28" s="470" customFormat="1">
      <c r="B1611" s="471"/>
      <c r="O1611" s="471"/>
      <c r="AB1611" s="471"/>
    </row>
    <row r="1612" spans="2:28" s="470" customFormat="1">
      <c r="B1612" s="471"/>
      <c r="O1612" s="471"/>
      <c r="AB1612" s="471"/>
    </row>
    <row r="1613" spans="2:28" s="470" customFormat="1">
      <c r="B1613" s="471"/>
      <c r="O1613" s="471"/>
      <c r="AB1613" s="471"/>
    </row>
    <row r="1614" spans="2:28" s="470" customFormat="1">
      <c r="B1614" s="471"/>
      <c r="O1614" s="471"/>
      <c r="AB1614" s="471"/>
    </row>
    <row r="1615" spans="2:28" s="470" customFormat="1">
      <c r="B1615" s="471"/>
      <c r="O1615" s="471"/>
      <c r="AB1615" s="471"/>
    </row>
    <row r="1616" spans="2:28" s="470" customFormat="1">
      <c r="B1616" s="471"/>
      <c r="O1616" s="471"/>
      <c r="AB1616" s="471"/>
    </row>
    <row r="1617" spans="2:28" s="470" customFormat="1">
      <c r="B1617" s="471"/>
      <c r="O1617" s="471"/>
      <c r="AB1617" s="471"/>
    </row>
    <row r="1618" spans="2:28" s="470" customFormat="1">
      <c r="B1618" s="471"/>
      <c r="O1618" s="471"/>
      <c r="AB1618" s="471"/>
    </row>
    <row r="1619" spans="2:28" s="470" customFormat="1">
      <c r="B1619" s="471"/>
      <c r="O1619" s="471"/>
      <c r="AB1619" s="471"/>
    </row>
    <row r="1620" spans="2:28" s="470" customFormat="1">
      <c r="B1620" s="471"/>
      <c r="O1620" s="471"/>
      <c r="AB1620" s="471"/>
    </row>
    <row r="1621" spans="2:28" s="470" customFormat="1">
      <c r="B1621" s="471"/>
      <c r="O1621" s="471"/>
      <c r="AB1621" s="471"/>
    </row>
    <row r="1622" spans="2:28" s="470" customFormat="1">
      <c r="B1622" s="471"/>
      <c r="O1622" s="471"/>
      <c r="AB1622" s="471"/>
    </row>
    <row r="1623" spans="2:28" s="470" customFormat="1">
      <c r="B1623" s="471"/>
      <c r="O1623" s="471"/>
      <c r="AB1623" s="471"/>
    </row>
    <row r="1624" spans="2:28" s="470" customFormat="1">
      <c r="B1624" s="471"/>
      <c r="O1624" s="471"/>
      <c r="AB1624" s="471"/>
    </row>
    <row r="1625" spans="2:28" s="470" customFormat="1">
      <c r="B1625" s="471"/>
      <c r="O1625" s="471"/>
      <c r="AB1625" s="471"/>
    </row>
    <row r="1626" spans="2:28" s="470" customFormat="1">
      <c r="B1626" s="471"/>
      <c r="O1626" s="471"/>
      <c r="AB1626" s="471"/>
    </row>
    <row r="1627" spans="2:28" s="470" customFormat="1">
      <c r="B1627" s="471"/>
      <c r="O1627" s="471"/>
      <c r="AB1627" s="471"/>
    </row>
    <row r="1628" spans="2:28" s="470" customFormat="1">
      <c r="B1628" s="471"/>
      <c r="O1628" s="471"/>
      <c r="AB1628" s="471"/>
    </row>
    <row r="1629" spans="2:28" s="470" customFormat="1">
      <c r="B1629" s="471"/>
      <c r="O1629" s="471"/>
      <c r="AB1629" s="471"/>
    </row>
    <row r="1630" spans="2:28" s="470" customFormat="1">
      <c r="B1630" s="471"/>
      <c r="O1630" s="471"/>
      <c r="AB1630" s="471"/>
    </row>
    <row r="1631" spans="2:28" s="470" customFormat="1">
      <c r="B1631" s="471"/>
      <c r="O1631" s="471"/>
      <c r="AB1631" s="471"/>
    </row>
    <row r="1632" spans="2:28" s="470" customFormat="1">
      <c r="B1632" s="471"/>
      <c r="O1632" s="471"/>
      <c r="AB1632" s="471"/>
    </row>
    <row r="1633" spans="2:28" s="470" customFormat="1">
      <c r="B1633" s="471"/>
      <c r="O1633" s="471"/>
      <c r="AB1633" s="471"/>
    </row>
    <row r="1634" spans="2:28" s="470" customFormat="1">
      <c r="B1634" s="471"/>
      <c r="O1634" s="471"/>
      <c r="AB1634" s="471"/>
    </row>
    <row r="1635" spans="2:28" s="470" customFormat="1">
      <c r="B1635" s="471"/>
      <c r="O1635" s="471"/>
      <c r="AB1635" s="471"/>
    </row>
    <row r="1636" spans="2:28" s="470" customFormat="1">
      <c r="B1636" s="471"/>
      <c r="O1636" s="471"/>
      <c r="AB1636" s="471"/>
    </row>
    <row r="1637" spans="2:28" s="470" customFormat="1">
      <c r="B1637" s="471"/>
      <c r="O1637" s="471"/>
      <c r="AB1637" s="471"/>
    </row>
    <row r="1638" spans="2:28" s="470" customFormat="1">
      <c r="B1638" s="471"/>
      <c r="O1638" s="471"/>
      <c r="AB1638" s="471"/>
    </row>
    <row r="1639" spans="2:28" s="470" customFormat="1">
      <c r="B1639" s="471"/>
      <c r="O1639" s="471"/>
      <c r="AB1639" s="471"/>
    </row>
    <row r="1640" spans="2:28" s="470" customFormat="1">
      <c r="B1640" s="471"/>
      <c r="O1640" s="471"/>
      <c r="AB1640" s="471"/>
    </row>
    <row r="1641" spans="2:28" s="470" customFormat="1">
      <c r="B1641" s="471"/>
      <c r="O1641" s="471"/>
      <c r="AB1641" s="471"/>
    </row>
    <row r="1642" spans="2:28" s="470" customFormat="1">
      <c r="B1642" s="471"/>
      <c r="O1642" s="471"/>
      <c r="AB1642" s="471"/>
    </row>
    <row r="1643" spans="2:28" s="470" customFormat="1">
      <c r="B1643" s="471"/>
      <c r="O1643" s="471"/>
      <c r="AB1643" s="471"/>
    </row>
    <row r="1644" spans="2:28" s="470" customFormat="1">
      <c r="B1644" s="471"/>
      <c r="O1644" s="471"/>
      <c r="AB1644" s="471"/>
    </row>
    <row r="1645" spans="2:28" s="470" customFormat="1">
      <c r="B1645" s="471"/>
      <c r="O1645" s="471"/>
      <c r="AB1645" s="471"/>
    </row>
    <row r="1646" spans="2:28" s="470" customFormat="1">
      <c r="B1646" s="471"/>
      <c r="O1646" s="471"/>
      <c r="AB1646" s="471"/>
    </row>
    <row r="1647" spans="2:28" s="470" customFormat="1">
      <c r="B1647" s="471"/>
      <c r="O1647" s="471"/>
      <c r="AB1647" s="471"/>
    </row>
    <row r="1648" spans="2:28" s="470" customFormat="1">
      <c r="B1648" s="471"/>
      <c r="O1648" s="471"/>
      <c r="AB1648" s="471"/>
    </row>
    <row r="1649" spans="2:28" s="470" customFormat="1">
      <c r="B1649" s="471"/>
      <c r="O1649" s="471"/>
      <c r="AB1649" s="471"/>
    </row>
    <row r="1650" spans="2:28" s="470" customFormat="1">
      <c r="B1650" s="471"/>
      <c r="O1650" s="471"/>
      <c r="AB1650" s="471"/>
    </row>
    <row r="1651" spans="2:28" s="470" customFormat="1">
      <c r="B1651" s="471"/>
      <c r="O1651" s="471"/>
      <c r="AB1651" s="471"/>
    </row>
    <row r="1652" spans="2:28" s="470" customFormat="1">
      <c r="B1652" s="471"/>
      <c r="O1652" s="471"/>
      <c r="AB1652" s="471"/>
    </row>
    <row r="1653" spans="2:28" s="470" customFormat="1">
      <c r="B1653" s="471"/>
      <c r="O1653" s="471"/>
      <c r="AB1653" s="471"/>
    </row>
    <row r="1654" spans="2:28" s="470" customFormat="1">
      <c r="B1654" s="471"/>
      <c r="O1654" s="471"/>
      <c r="AB1654" s="471"/>
    </row>
    <row r="1655" spans="2:28" s="470" customFormat="1">
      <c r="B1655" s="471"/>
      <c r="O1655" s="471"/>
      <c r="AB1655" s="471"/>
    </row>
    <row r="1656" spans="2:28" s="470" customFormat="1">
      <c r="B1656" s="471"/>
      <c r="O1656" s="471"/>
      <c r="AB1656" s="471"/>
    </row>
    <row r="1657" spans="2:28" s="470" customFormat="1">
      <c r="B1657" s="471"/>
      <c r="O1657" s="471"/>
      <c r="AB1657" s="471"/>
    </row>
    <row r="1658" spans="2:28" s="470" customFormat="1">
      <c r="B1658" s="471"/>
      <c r="O1658" s="471"/>
      <c r="AB1658" s="471"/>
    </row>
    <row r="1659" spans="2:28" s="470" customFormat="1">
      <c r="B1659" s="471"/>
      <c r="O1659" s="471"/>
      <c r="AB1659" s="471"/>
    </row>
    <row r="1660" spans="2:28" s="470" customFormat="1">
      <c r="B1660" s="471"/>
      <c r="O1660" s="471"/>
      <c r="AB1660" s="471"/>
    </row>
    <row r="1661" spans="2:28" s="470" customFormat="1">
      <c r="B1661" s="471"/>
      <c r="O1661" s="471"/>
      <c r="AB1661" s="471"/>
    </row>
    <row r="1662" spans="2:28" s="470" customFormat="1">
      <c r="B1662" s="471"/>
      <c r="O1662" s="471"/>
      <c r="AB1662" s="471"/>
    </row>
    <row r="1663" spans="2:28" s="470" customFormat="1">
      <c r="B1663" s="471"/>
      <c r="O1663" s="471"/>
      <c r="AB1663" s="471"/>
    </row>
    <row r="1664" spans="2:28" s="470" customFormat="1">
      <c r="B1664" s="471"/>
      <c r="O1664" s="471"/>
      <c r="AB1664" s="471"/>
    </row>
    <row r="1665" spans="2:28" s="470" customFormat="1">
      <c r="B1665" s="471"/>
      <c r="O1665" s="471"/>
      <c r="AB1665" s="471"/>
    </row>
    <row r="1666" spans="2:28" s="470" customFormat="1">
      <c r="B1666" s="471"/>
      <c r="O1666" s="471"/>
      <c r="AB1666" s="471"/>
    </row>
    <row r="1667" spans="2:28" s="470" customFormat="1">
      <c r="B1667" s="471"/>
      <c r="O1667" s="471"/>
      <c r="AB1667" s="471"/>
    </row>
    <row r="1668" spans="2:28" s="470" customFormat="1">
      <c r="B1668" s="471"/>
      <c r="O1668" s="471"/>
      <c r="AB1668" s="471"/>
    </row>
    <row r="1669" spans="2:28" s="470" customFormat="1">
      <c r="B1669" s="471"/>
      <c r="O1669" s="471"/>
      <c r="AB1669" s="471"/>
    </row>
    <row r="1670" spans="2:28" s="470" customFormat="1">
      <c r="B1670" s="471"/>
      <c r="O1670" s="471"/>
      <c r="AB1670" s="471"/>
    </row>
    <row r="1671" spans="2:28" s="470" customFormat="1">
      <c r="B1671" s="471"/>
      <c r="O1671" s="471"/>
      <c r="AB1671" s="471"/>
    </row>
    <row r="1672" spans="2:28" s="470" customFormat="1">
      <c r="B1672" s="471"/>
      <c r="O1672" s="471"/>
      <c r="AB1672" s="471"/>
    </row>
    <row r="1673" spans="2:28" s="470" customFormat="1">
      <c r="B1673" s="471"/>
      <c r="O1673" s="471"/>
      <c r="AB1673" s="471"/>
    </row>
    <row r="1674" spans="2:28" s="470" customFormat="1">
      <c r="B1674" s="471"/>
      <c r="O1674" s="471"/>
      <c r="AB1674" s="471"/>
    </row>
    <row r="1675" spans="2:28" s="470" customFormat="1">
      <c r="B1675" s="471"/>
      <c r="O1675" s="471"/>
      <c r="AB1675" s="471"/>
    </row>
    <row r="1676" spans="2:28" s="470" customFormat="1">
      <c r="B1676" s="471"/>
      <c r="O1676" s="471"/>
      <c r="AB1676" s="471"/>
    </row>
    <row r="1677" spans="2:28" s="470" customFormat="1">
      <c r="B1677" s="471"/>
      <c r="O1677" s="471"/>
      <c r="AB1677" s="471"/>
    </row>
    <row r="1678" spans="2:28" s="470" customFormat="1">
      <c r="B1678" s="471"/>
      <c r="O1678" s="471"/>
      <c r="AB1678" s="471"/>
    </row>
    <row r="1679" spans="2:28" s="470" customFormat="1">
      <c r="B1679" s="471"/>
      <c r="O1679" s="471"/>
      <c r="AB1679" s="471"/>
    </row>
    <row r="1680" spans="2:28" s="470" customFormat="1">
      <c r="B1680" s="471"/>
      <c r="O1680" s="471"/>
      <c r="AB1680" s="471"/>
    </row>
    <row r="1681" spans="2:28" s="470" customFormat="1">
      <c r="B1681" s="471"/>
      <c r="O1681" s="471"/>
      <c r="AB1681" s="471"/>
    </row>
    <row r="1682" spans="2:28" s="470" customFormat="1">
      <c r="B1682" s="471"/>
      <c r="O1682" s="471"/>
      <c r="AB1682" s="471"/>
    </row>
    <row r="1683" spans="2:28" s="470" customFormat="1">
      <c r="B1683" s="471"/>
      <c r="O1683" s="471"/>
      <c r="AB1683" s="471"/>
    </row>
    <row r="1684" spans="2:28" s="470" customFormat="1">
      <c r="B1684" s="471"/>
      <c r="O1684" s="471"/>
      <c r="AB1684" s="471"/>
    </row>
    <row r="1685" spans="2:28" s="470" customFormat="1">
      <c r="B1685" s="471"/>
      <c r="O1685" s="471"/>
      <c r="AB1685" s="471"/>
    </row>
    <row r="1686" spans="2:28" s="470" customFormat="1">
      <c r="B1686" s="471"/>
      <c r="O1686" s="471"/>
      <c r="AB1686" s="471"/>
    </row>
    <row r="1687" spans="2:28" s="470" customFormat="1">
      <c r="B1687" s="471"/>
      <c r="O1687" s="471"/>
      <c r="AB1687" s="471"/>
    </row>
    <row r="1688" spans="2:28" s="470" customFormat="1">
      <c r="B1688" s="471"/>
      <c r="O1688" s="471"/>
      <c r="AB1688" s="471"/>
    </row>
    <row r="1689" spans="2:28" s="470" customFormat="1">
      <c r="B1689" s="471"/>
      <c r="O1689" s="471"/>
      <c r="AB1689" s="471"/>
    </row>
    <row r="1690" spans="2:28" s="470" customFormat="1">
      <c r="B1690" s="471"/>
      <c r="O1690" s="471"/>
      <c r="AB1690" s="471"/>
    </row>
    <row r="1691" spans="2:28" s="470" customFormat="1">
      <c r="B1691" s="471"/>
      <c r="O1691" s="471"/>
      <c r="AB1691" s="471"/>
    </row>
    <row r="1692" spans="2:28" s="470" customFormat="1">
      <c r="B1692" s="471"/>
      <c r="O1692" s="471"/>
      <c r="AB1692" s="471"/>
    </row>
    <row r="1693" spans="2:28" s="470" customFormat="1">
      <c r="B1693" s="471"/>
      <c r="O1693" s="471"/>
      <c r="AB1693" s="471"/>
    </row>
    <row r="1694" spans="2:28" s="470" customFormat="1">
      <c r="B1694" s="471"/>
      <c r="O1694" s="471"/>
      <c r="AB1694" s="471"/>
    </row>
    <row r="1695" spans="2:28" s="470" customFormat="1">
      <c r="B1695" s="471"/>
      <c r="O1695" s="471"/>
      <c r="AB1695" s="471"/>
    </row>
    <row r="1696" spans="2:28" s="470" customFormat="1">
      <c r="B1696" s="471"/>
      <c r="O1696" s="471"/>
      <c r="AB1696" s="471"/>
    </row>
    <row r="1697" spans="2:28" s="470" customFormat="1">
      <c r="B1697" s="471"/>
      <c r="O1697" s="471"/>
      <c r="AB1697" s="471"/>
    </row>
    <row r="1698" spans="2:28" s="470" customFormat="1">
      <c r="B1698" s="471"/>
      <c r="O1698" s="471"/>
      <c r="AB1698" s="471"/>
    </row>
    <row r="1699" spans="2:28" s="470" customFormat="1">
      <c r="B1699" s="471"/>
      <c r="O1699" s="471"/>
      <c r="AB1699" s="471"/>
    </row>
    <row r="1700" spans="2:28" s="470" customFormat="1">
      <c r="B1700" s="471"/>
      <c r="O1700" s="471"/>
      <c r="AB1700" s="471"/>
    </row>
    <row r="1701" spans="2:28" s="470" customFormat="1">
      <c r="B1701" s="471"/>
      <c r="O1701" s="471"/>
      <c r="AB1701" s="471"/>
    </row>
    <row r="1702" spans="2:28" s="470" customFormat="1">
      <c r="B1702" s="471"/>
      <c r="O1702" s="471"/>
      <c r="AB1702" s="471"/>
    </row>
    <row r="1703" spans="2:28" s="470" customFormat="1">
      <c r="B1703" s="471"/>
      <c r="O1703" s="471"/>
      <c r="AB1703" s="471"/>
    </row>
    <row r="1704" spans="2:28" s="470" customFormat="1">
      <c r="B1704" s="471"/>
      <c r="O1704" s="471"/>
      <c r="AB1704" s="471"/>
    </row>
    <row r="1705" spans="2:28" s="470" customFormat="1">
      <c r="B1705" s="471"/>
      <c r="O1705" s="471"/>
      <c r="AB1705" s="471"/>
    </row>
    <row r="1706" spans="2:28" s="470" customFormat="1">
      <c r="B1706" s="471"/>
      <c r="O1706" s="471"/>
      <c r="AB1706" s="471"/>
    </row>
    <row r="1707" spans="2:28" s="470" customFormat="1">
      <c r="B1707" s="471"/>
      <c r="O1707" s="471"/>
      <c r="AB1707" s="471"/>
    </row>
    <row r="1708" spans="2:28" s="470" customFormat="1">
      <c r="B1708" s="471"/>
      <c r="O1708" s="471"/>
      <c r="AB1708" s="471"/>
    </row>
    <row r="1709" spans="2:28" s="470" customFormat="1">
      <c r="B1709" s="471"/>
      <c r="O1709" s="471"/>
      <c r="AB1709" s="471"/>
    </row>
    <row r="1710" spans="2:28" s="470" customFormat="1">
      <c r="B1710" s="471"/>
      <c r="O1710" s="471"/>
      <c r="AB1710" s="471"/>
    </row>
    <row r="1711" spans="2:28" s="470" customFormat="1">
      <c r="B1711" s="471"/>
      <c r="O1711" s="471"/>
      <c r="AB1711" s="471"/>
    </row>
    <row r="1712" spans="2:28" s="470" customFormat="1">
      <c r="B1712" s="471"/>
      <c r="O1712" s="471"/>
      <c r="AB1712" s="471"/>
    </row>
    <row r="1713" spans="2:28" s="470" customFormat="1">
      <c r="B1713" s="471"/>
      <c r="O1713" s="471"/>
      <c r="AB1713" s="471"/>
    </row>
    <row r="1714" spans="2:28" s="470" customFormat="1">
      <c r="B1714" s="471"/>
      <c r="O1714" s="471"/>
      <c r="AB1714" s="471"/>
    </row>
    <row r="1715" spans="2:28" s="470" customFormat="1">
      <c r="B1715" s="471"/>
      <c r="O1715" s="471"/>
      <c r="AB1715" s="471"/>
    </row>
    <row r="1716" spans="2:28" s="470" customFormat="1">
      <c r="B1716" s="471"/>
      <c r="O1716" s="471"/>
      <c r="AB1716" s="471"/>
    </row>
    <row r="1717" spans="2:28" s="470" customFormat="1">
      <c r="B1717" s="471"/>
      <c r="O1717" s="471"/>
      <c r="AB1717" s="471"/>
    </row>
    <row r="1718" spans="2:28" s="470" customFormat="1">
      <c r="B1718" s="471"/>
      <c r="O1718" s="471"/>
      <c r="AB1718" s="471"/>
    </row>
    <row r="1719" spans="2:28" s="470" customFormat="1">
      <c r="B1719" s="471"/>
      <c r="O1719" s="471"/>
      <c r="AB1719" s="471"/>
    </row>
    <row r="1720" spans="2:28" s="470" customFormat="1">
      <c r="B1720" s="471"/>
      <c r="O1720" s="471"/>
      <c r="AB1720" s="471"/>
    </row>
    <row r="1721" spans="2:28" s="470" customFormat="1">
      <c r="B1721" s="471"/>
      <c r="O1721" s="471"/>
      <c r="AB1721" s="471"/>
    </row>
    <row r="1722" spans="2:28" s="470" customFormat="1">
      <c r="B1722" s="471"/>
      <c r="O1722" s="471"/>
      <c r="AB1722" s="471"/>
    </row>
    <row r="1723" spans="2:28" s="470" customFormat="1">
      <c r="B1723" s="471"/>
      <c r="O1723" s="471"/>
      <c r="AB1723" s="471"/>
    </row>
    <row r="1724" spans="2:28" s="470" customFormat="1">
      <c r="B1724" s="471"/>
      <c r="O1724" s="471"/>
      <c r="AB1724" s="471"/>
    </row>
    <row r="1725" spans="2:28" s="470" customFormat="1">
      <c r="B1725" s="471"/>
      <c r="O1725" s="471"/>
      <c r="AB1725" s="471"/>
    </row>
    <row r="1726" spans="2:28" s="470" customFormat="1">
      <c r="B1726" s="471"/>
      <c r="O1726" s="471"/>
      <c r="AB1726" s="471"/>
    </row>
    <row r="1727" spans="2:28" s="470" customFormat="1">
      <c r="B1727" s="471"/>
      <c r="O1727" s="471"/>
      <c r="AB1727" s="471"/>
    </row>
    <row r="1728" spans="2:28" s="470" customFormat="1">
      <c r="B1728" s="471"/>
      <c r="O1728" s="471"/>
      <c r="AB1728" s="471"/>
    </row>
    <row r="1729" spans="2:28" s="470" customFormat="1">
      <c r="B1729" s="471"/>
      <c r="O1729" s="471"/>
      <c r="AB1729" s="471"/>
    </row>
    <row r="1730" spans="2:28" s="470" customFormat="1">
      <c r="B1730" s="471"/>
      <c r="O1730" s="471"/>
      <c r="AB1730" s="471"/>
    </row>
    <row r="1731" spans="2:28" s="470" customFormat="1">
      <c r="B1731" s="471"/>
      <c r="O1731" s="471"/>
      <c r="AB1731" s="471"/>
    </row>
    <row r="1732" spans="2:28" s="470" customFormat="1">
      <c r="B1732" s="471"/>
      <c r="O1732" s="471"/>
      <c r="AB1732" s="471"/>
    </row>
    <row r="1733" spans="2:28" s="470" customFormat="1">
      <c r="B1733" s="471"/>
      <c r="O1733" s="471"/>
      <c r="AB1733" s="471"/>
    </row>
    <row r="1734" spans="2:28" s="470" customFormat="1">
      <c r="B1734" s="471"/>
      <c r="O1734" s="471"/>
      <c r="AB1734" s="471"/>
    </row>
    <row r="1735" spans="2:28" s="470" customFormat="1">
      <c r="B1735" s="471"/>
      <c r="O1735" s="471"/>
      <c r="AB1735" s="471"/>
    </row>
    <row r="1736" spans="2:28" s="470" customFormat="1">
      <c r="B1736" s="471"/>
      <c r="O1736" s="471"/>
      <c r="AB1736" s="471"/>
    </row>
    <row r="1737" spans="2:28" s="470" customFormat="1">
      <c r="B1737" s="471"/>
      <c r="O1737" s="471"/>
      <c r="AB1737" s="471"/>
    </row>
    <row r="1738" spans="2:28" s="470" customFormat="1">
      <c r="B1738" s="471"/>
      <c r="O1738" s="471"/>
      <c r="AB1738" s="471"/>
    </row>
    <row r="1739" spans="2:28" s="470" customFormat="1">
      <c r="B1739" s="471"/>
      <c r="O1739" s="471"/>
      <c r="AB1739" s="471"/>
    </row>
    <row r="1740" spans="2:28" s="470" customFormat="1">
      <c r="B1740" s="471"/>
      <c r="O1740" s="471"/>
      <c r="AB1740" s="471"/>
    </row>
    <row r="1741" spans="2:28" s="470" customFormat="1">
      <c r="B1741" s="471"/>
      <c r="O1741" s="471"/>
      <c r="AB1741" s="471"/>
    </row>
    <row r="1742" spans="2:28" s="470" customFormat="1">
      <c r="B1742" s="471"/>
      <c r="O1742" s="471"/>
      <c r="AB1742" s="471"/>
    </row>
    <row r="1743" spans="2:28" s="470" customFormat="1">
      <c r="B1743" s="471"/>
      <c r="O1743" s="471"/>
      <c r="AB1743" s="471"/>
    </row>
    <row r="1744" spans="2:28" s="470" customFormat="1">
      <c r="B1744" s="471"/>
      <c r="O1744" s="471"/>
      <c r="AB1744" s="471"/>
    </row>
    <row r="1745" spans="2:28" s="470" customFormat="1">
      <c r="B1745" s="471"/>
      <c r="O1745" s="471"/>
      <c r="AB1745" s="471"/>
    </row>
    <row r="1746" spans="2:28" s="470" customFormat="1">
      <c r="B1746" s="471"/>
      <c r="O1746" s="471"/>
      <c r="AB1746" s="471"/>
    </row>
    <row r="1747" spans="2:28" s="470" customFormat="1">
      <c r="B1747" s="471"/>
      <c r="O1747" s="471"/>
      <c r="AB1747" s="471"/>
    </row>
    <row r="1748" spans="2:28" s="470" customFormat="1">
      <c r="B1748" s="471"/>
      <c r="O1748" s="471"/>
      <c r="AB1748" s="471"/>
    </row>
    <row r="1749" spans="2:28" s="470" customFormat="1">
      <c r="B1749" s="471"/>
      <c r="O1749" s="471"/>
      <c r="AB1749" s="471"/>
    </row>
    <row r="1750" spans="2:28" s="470" customFormat="1">
      <c r="B1750" s="471"/>
      <c r="O1750" s="471"/>
      <c r="AB1750" s="471"/>
    </row>
    <row r="1751" spans="2:28" s="470" customFormat="1">
      <c r="B1751" s="471"/>
      <c r="O1751" s="471"/>
      <c r="AB1751" s="471"/>
    </row>
    <row r="1752" spans="2:28" s="470" customFormat="1">
      <c r="B1752" s="471"/>
      <c r="O1752" s="471"/>
      <c r="AB1752" s="471"/>
    </row>
    <row r="1753" spans="2:28" s="470" customFormat="1">
      <c r="B1753" s="471"/>
      <c r="O1753" s="471"/>
      <c r="AB1753" s="471"/>
    </row>
    <row r="1754" spans="2:28" s="470" customFormat="1">
      <c r="B1754" s="471"/>
      <c r="O1754" s="471"/>
      <c r="AB1754" s="471"/>
    </row>
    <row r="1755" spans="2:28" s="470" customFormat="1">
      <c r="B1755" s="471"/>
      <c r="O1755" s="471"/>
      <c r="AB1755" s="471"/>
    </row>
    <row r="1756" spans="2:28" s="470" customFormat="1">
      <c r="B1756" s="471"/>
      <c r="O1756" s="471"/>
      <c r="AB1756" s="471"/>
    </row>
    <row r="1757" spans="2:28" s="470" customFormat="1">
      <c r="B1757" s="471"/>
      <c r="O1757" s="471"/>
      <c r="AB1757" s="471"/>
    </row>
    <row r="1758" spans="2:28" s="470" customFormat="1">
      <c r="B1758" s="471"/>
      <c r="O1758" s="471"/>
      <c r="AB1758" s="471"/>
    </row>
    <row r="1759" spans="2:28" s="470" customFormat="1">
      <c r="B1759" s="471"/>
      <c r="O1759" s="471"/>
      <c r="AB1759" s="471"/>
    </row>
    <row r="1760" spans="2:28" s="470" customFormat="1">
      <c r="B1760" s="471"/>
      <c r="O1760" s="471"/>
      <c r="AB1760" s="471"/>
    </row>
    <row r="1761" spans="2:28" s="470" customFormat="1">
      <c r="B1761" s="471"/>
      <c r="O1761" s="471"/>
      <c r="AB1761" s="471"/>
    </row>
    <row r="1762" spans="2:28" s="470" customFormat="1">
      <c r="B1762" s="471"/>
      <c r="O1762" s="471"/>
      <c r="AB1762" s="471"/>
    </row>
    <row r="1763" spans="2:28" s="470" customFormat="1">
      <c r="B1763" s="471"/>
      <c r="O1763" s="471"/>
      <c r="AB1763" s="471"/>
    </row>
    <row r="1764" spans="2:28" s="470" customFormat="1">
      <c r="B1764" s="471"/>
      <c r="O1764" s="471"/>
      <c r="AB1764" s="471"/>
    </row>
    <row r="1765" spans="2:28" s="470" customFormat="1">
      <c r="B1765" s="471"/>
      <c r="O1765" s="471"/>
      <c r="AB1765" s="471"/>
    </row>
    <row r="1766" spans="2:28" s="470" customFormat="1">
      <c r="B1766" s="471"/>
      <c r="O1766" s="471"/>
      <c r="AB1766" s="471"/>
    </row>
    <row r="1767" spans="2:28" s="470" customFormat="1">
      <c r="B1767" s="471"/>
      <c r="O1767" s="471"/>
      <c r="AB1767" s="471"/>
    </row>
    <row r="1768" spans="2:28" s="470" customFormat="1">
      <c r="B1768" s="471"/>
      <c r="O1768" s="471"/>
      <c r="AB1768" s="471"/>
    </row>
    <row r="1769" spans="2:28" s="470" customFormat="1">
      <c r="B1769" s="471"/>
      <c r="O1769" s="471"/>
      <c r="AB1769" s="471"/>
    </row>
    <row r="1770" spans="2:28" s="470" customFormat="1">
      <c r="B1770" s="471"/>
      <c r="O1770" s="471"/>
      <c r="AB1770" s="471"/>
    </row>
    <row r="1771" spans="2:28" s="470" customFormat="1">
      <c r="B1771" s="471"/>
      <c r="O1771" s="471"/>
      <c r="AB1771" s="471"/>
    </row>
    <row r="1772" spans="2:28" s="470" customFormat="1">
      <c r="B1772" s="471"/>
      <c r="O1772" s="471"/>
      <c r="AB1772" s="471"/>
    </row>
    <row r="1773" spans="2:28" s="470" customFormat="1">
      <c r="B1773" s="471"/>
      <c r="O1773" s="471"/>
      <c r="AB1773" s="471"/>
    </row>
    <row r="1774" spans="2:28" s="470" customFormat="1">
      <c r="B1774" s="471"/>
      <c r="O1774" s="471"/>
      <c r="AB1774" s="471"/>
    </row>
    <row r="1775" spans="2:28" s="470" customFormat="1">
      <c r="B1775" s="471"/>
      <c r="O1775" s="471"/>
      <c r="AB1775" s="471"/>
    </row>
    <row r="1776" spans="2:28" s="470" customFormat="1">
      <c r="B1776" s="471"/>
      <c r="O1776" s="471"/>
      <c r="AB1776" s="471"/>
    </row>
    <row r="1777" spans="2:28" s="470" customFormat="1">
      <c r="B1777" s="471"/>
      <c r="O1777" s="471"/>
      <c r="AB1777" s="471"/>
    </row>
    <row r="1778" spans="2:28" s="470" customFormat="1">
      <c r="B1778" s="471"/>
      <c r="O1778" s="471"/>
      <c r="AB1778" s="471"/>
    </row>
    <row r="1779" spans="2:28" s="470" customFormat="1">
      <c r="B1779" s="471"/>
      <c r="O1779" s="471"/>
      <c r="AB1779" s="471"/>
    </row>
    <row r="1780" spans="2:28" s="470" customFormat="1">
      <c r="B1780" s="471"/>
      <c r="O1780" s="471"/>
      <c r="AB1780" s="471"/>
    </row>
    <row r="1781" spans="2:28" s="470" customFormat="1">
      <c r="B1781" s="471"/>
      <c r="O1781" s="471"/>
      <c r="AB1781" s="471"/>
    </row>
    <row r="1782" spans="2:28" s="470" customFormat="1">
      <c r="B1782" s="471"/>
      <c r="O1782" s="471"/>
      <c r="AB1782" s="471"/>
    </row>
    <row r="1783" spans="2:28" s="470" customFormat="1">
      <c r="B1783" s="471"/>
      <c r="O1783" s="471"/>
      <c r="AB1783" s="471"/>
    </row>
    <row r="1784" spans="2:28" s="470" customFormat="1">
      <c r="B1784" s="471"/>
      <c r="O1784" s="471"/>
      <c r="AB1784" s="471"/>
    </row>
    <row r="1785" spans="2:28" s="470" customFormat="1">
      <c r="B1785" s="471"/>
      <c r="O1785" s="471"/>
      <c r="AB1785" s="471"/>
    </row>
    <row r="1786" spans="2:28" s="470" customFormat="1">
      <c r="B1786" s="471"/>
      <c r="O1786" s="471"/>
      <c r="AB1786" s="471"/>
    </row>
    <row r="1787" spans="2:28" s="470" customFormat="1">
      <c r="B1787" s="471"/>
      <c r="O1787" s="471"/>
      <c r="AB1787" s="471"/>
    </row>
    <row r="1788" spans="2:28" s="470" customFormat="1">
      <c r="B1788" s="471"/>
      <c r="O1788" s="471"/>
      <c r="AB1788" s="471"/>
    </row>
    <row r="1789" spans="2:28" s="470" customFormat="1">
      <c r="B1789" s="471"/>
      <c r="O1789" s="471"/>
      <c r="AB1789" s="471"/>
    </row>
    <row r="1790" spans="2:28" s="470" customFormat="1">
      <c r="B1790" s="471"/>
      <c r="O1790" s="471"/>
      <c r="AB1790" s="471"/>
    </row>
    <row r="1791" spans="2:28" s="470" customFormat="1">
      <c r="B1791" s="471"/>
      <c r="O1791" s="471"/>
      <c r="AB1791" s="471"/>
    </row>
    <row r="1792" spans="2:28" s="470" customFormat="1">
      <c r="B1792" s="471"/>
      <c r="O1792" s="471"/>
      <c r="AB1792" s="471"/>
    </row>
    <row r="1793" spans="2:28" s="470" customFormat="1">
      <c r="B1793" s="471"/>
      <c r="O1793" s="471"/>
      <c r="AB1793" s="471"/>
    </row>
    <row r="1794" spans="2:28" s="470" customFormat="1">
      <c r="B1794" s="471"/>
      <c r="O1794" s="471"/>
      <c r="AB1794" s="471"/>
    </row>
    <row r="1795" spans="2:28" s="470" customFormat="1">
      <c r="B1795" s="471"/>
      <c r="O1795" s="471"/>
      <c r="AB1795" s="471"/>
    </row>
    <row r="1796" spans="2:28" s="470" customFormat="1">
      <c r="B1796" s="471"/>
      <c r="O1796" s="471"/>
      <c r="AB1796" s="471"/>
    </row>
    <row r="1797" spans="2:28" s="470" customFormat="1">
      <c r="B1797" s="471"/>
      <c r="O1797" s="471"/>
      <c r="AB1797" s="471"/>
    </row>
    <row r="1798" spans="2:28" s="470" customFormat="1">
      <c r="B1798" s="471"/>
      <c r="O1798" s="471"/>
      <c r="AB1798" s="471"/>
    </row>
    <row r="1799" spans="2:28" s="470" customFormat="1">
      <c r="B1799" s="471"/>
      <c r="O1799" s="471"/>
      <c r="AB1799" s="471"/>
    </row>
    <row r="1800" spans="2:28" s="470" customFormat="1">
      <c r="B1800" s="471"/>
      <c r="O1800" s="471"/>
      <c r="AB1800" s="471"/>
    </row>
    <row r="1801" spans="2:28" s="470" customFormat="1">
      <c r="B1801" s="471"/>
      <c r="O1801" s="471"/>
      <c r="AB1801" s="471"/>
    </row>
    <row r="1802" spans="2:28" s="470" customFormat="1">
      <c r="B1802" s="471"/>
      <c r="O1802" s="471"/>
      <c r="AB1802" s="471"/>
    </row>
    <row r="1803" spans="2:28" s="470" customFormat="1">
      <c r="B1803" s="471"/>
      <c r="O1803" s="471"/>
      <c r="AB1803" s="471"/>
    </row>
    <row r="1804" spans="2:28" s="470" customFormat="1">
      <c r="B1804" s="471"/>
      <c r="O1804" s="471"/>
      <c r="AB1804" s="471"/>
    </row>
    <row r="1805" spans="2:28" s="470" customFormat="1">
      <c r="B1805" s="471"/>
      <c r="O1805" s="471"/>
      <c r="AB1805" s="471"/>
    </row>
    <row r="1806" spans="2:28" s="470" customFormat="1">
      <c r="B1806" s="471"/>
      <c r="O1806" s="471"/>
      <c r="AB1806" s="471"/>
    </row>
    <row r="1807" spans="2:28" s="470" customFormat="1">
      <c r="B1807" s="471"/>
      <c r="O1807" s="471"/>
      <c r="AB1807" s="471"/>
    </row>
    <row r="1808" spans="2:28" s="470" customFormat="1">
      <c r="B1808" s="471"/>
      <c r="O1808" s="471"/>
      <c r="AB1808" s="471"/>
    </row>
    <row r="1809" spans="2:28" s="470" customFormat="1">
      <c r="B1809" s="471"/>
      <c r="O1809" s="471"/>
      <c r="AB1809" s="471"/>
    </row>
    <row r="1810" spans="2:28" s="470" customFormat="1">
      <c r="B1810" s="471"/>
      <c r="O1810" s="471"/>
      <c r="AB1810" s="471"/>
    </row>
    <row r="1811" spans="2:28" s="470" customFormat="1">
      <c r="B1811" s="471"/>
      <c r="O1811" s="471"/>
      <c r="AB1811" s="471"/>
    </row>
    <row r="1812" spans="2:28" s="470" customFormat="1">
      <c r="B1812" s="471"/>
      <c r="O1812" s="471"/>
      <c r="AB1812" s="471"/>
    </row>
    <row r="1813" spans="2:28" s="470" customFormat="1">
      <c r="B1813" s="471"/>
      <c r="O1813" s="471"/>
      <c r="AB1813" s="471"/>
    </row>
    <row r="1814" spans="2:28" s="470" customFormat="1">
      <c r="B1814" s="471"/>
      <c r="O1814" s="471"/>
      <c r="AB1814" s="471"/>
    </row>
    <row r="1815" spans="2:28" s="470" customFormat="1">
      <c r="B1815" s="471"/>
      <c r="O1815" s="471"/>
      <c r="AB1815" s="471"/>
    </row>
    <row r="1816" spans="2:28" s="470" customFormat="1">
      <c r="B1816" s="471"/>
      <c r="O1816" s="471"/>
      <c r="AB1816" s="471"/>
    </row>
    <row r="1817" spans="2:28" s="470" customFormat="1">
      <c r="B1817" s="471"/>
      <c r="O1817" s="471"/>
      <c r="AB1817" s="471"/>
    </row>
    <row r="1818" spans="2:28" s="470" customFormat="1">
      <c r="B1818" s="471"/>
      <c r="O1818" s="471"/>
      <c r="AB1818" s="471"/>
    </row>
    <row r="1819" spans="2:28" s="470" customFormat="1">
      <c r="B1819" s="471"/>
      <c r="O1819" s="471"/>
      <c r="AB1819" s="471"/>
    </row>
    <row r="1820" spans="2:28" s="470" customFormat="1">
      <c r="B1820" s="471"/>
      <c r="O1820" s="471"/>
      <c r="AB1820" s="471"/>
    </row>
    <row r="1821" spans="2:28" s="470" customFormat="1">
      <c r="B1821" s="471"/>
      <c r="O1821" s="471"/>
      <c r="AB1821" s="471"/>
    </row>
    <row r="1822" spans="2:28" s="470" customFormat="1">
      <c r="B1822" s="471"/>
      <c r="O1822" s="471"/>
      <c r="AB1822" s="471"/>
    </row>
    <row r="1823" spans="2:28" s="470" customFormat="1">
      <c r="B1823" s="471"/>
      <c r="O1823" s="471"/>
      <c r="AB1823" s="471"/>
    </row>
    <row r="1824" spans="2:28" s="470" customFormat="1">
      <c r="B1824" s="471"/>
      <c r="O1824" s="471"/>
      <c r="AB1824" s="471"/>
    </row>
    <row r="1825" spans="2:28" s="470" customFormat="1">
      <c r="B1825" s="471"/>
      <c r="O1825" s="471"/>
      <c r="AB1825" s="471"/>
    </row>
    <row r="1826" spans="2:28" s="470" customFormat="1">
      <c r="B1826" s="471"/>
      <c r="O1826" s="471"/>
      <c r="AB1826" s="471"/>
    </row>
    <row r="1827" spans="2:28" s="470" customFormat="1">
      <c r="B1827" s="471"/>
      <c r="O1827" s="471"/>
      <c r="AB1827" s="471"/>
    </row>
    <row r="1828" spans="2:28" s="470" customFormat="1">
      <c r="B1828" s="471"/>
      <c r="O1828" s="471"/>
      <c r="AB1828" s="471"/>
    </row>
    <row r="1829" spans="2:28" s="470" customFormat="1">
      <c r="B1829" s="471"/>
      <c r="O1829" s="471"/>
      <c r="AB1829" s="471"/>
    </row>
    <row r="1830" spans="2:28" s="470" customFormat="1">
      <c r="B1830" s="471"/>
      <c r="O1830" s="471"/>
      <c r="AB1830" s="471"/>
    </row>
    <row r="1831" spans="2:28" s="470" customFormat="1">
      <c r="B1831" s="471"/>
      <c r="O1831" s="471"/>
      <c r="AB1831" s="471"/>
    </row>
    <row r="1832" spans="2:28" s="470" customFormat="1">
      <c r="B1832" s="471"/>
      <c r="O1832" s="471"/>
      <c r="AB1832" s="471"/>
    </row>
    <row r="1833" spans="2:28" s="470" customFormat="1">
      <c r="B1833" s="471"/>
      <c r="O1833" s="471"/>
      <c r="AB1833" s="471"/>
    </row>
    <row r="1834" spans="2:28" s="470" customFormat="1">
      <c r="B1834" s="471"/>
      <c r="O1834" s="471"/>
      <c r="AB1834" s="471"/>
    </row>
    <row r="1835" spans="2:28" s="470" customFormat="1">
      <c r="B1835" s="471"/>
      <c r="O1835" s="471"/>
      <c r="AB1835" s="471"/>
    </row>
    <row r="1836" spans="2:28" s="470" customFormat="1">
      <c r="B1836" s="471"/>
      <c r="O1836" s="471"/>
      <c r="AB1836" s="471"/>
    </row>
    <row r="1837" spans="2:28" s="470" customFormat="1">
      <c r="B1837" s="471"/>
      <c r="O1837" s="471"/>
      <c r="AB1837" s="471"/>
    </row>
    <row r="1838" spans="2:28" s="470" customFormat="1">
      <c r="B1838" s="471"/>
      <c r="O1838" s="471"/>
      <c r="AB1838" s="471"/>
    </row>
    <row r="1839" spans="2:28" s="470" customFormat="1">
      <c r="B1839" s="471"/>
      <c r="O1839" s="471"/>
      <c r="AB1839" s="471"/>
    </row>
    <row r="1840" spans="2:28" s="470" customFormat="1">
      <c r="B1840" s="471"/>
      <c r="O1840" s="471"/>
      <c r="AB1840" s="471"/>
    </row>
    <row r="1841" spans="2:28" s="470" customFormat="1">
      <c r="B1841" s="471"/>
      <c r="O1841" s="471"/>
      <c r="AB1841" s="471"/>
    </row>
    <row r="1842" spans="2:28" s="470" customFormat="1">
      <c r="B1842" s="471"/>
      <c r="O1842" s="471"/>
      <c r="AB1842" s="471"/>
    </row>
    <row r="1843" spans="2:28" s="470" customFormat="1">
      <c r="B1843" s="471"/>
      <c r="O1843" s="471"/>
      <c r="AB1843" s="471"/>
    </row>
    <row r="1844" spans="2:28" s="470" customFormat="1">
      <c r="B1844" s="471"/>
      <c r="O1844" s="471"/>
      <c r="AB1844" s="471"/>
    </row>
    <row r="1845" spans="2:28" s="470" customFormat="1">
      <c r="B1845" s="471"/>
      <c r="O1845" s="471"/>
      <c r="AB1845" s="471"/>
    </row>
    <row r="1846" spans="2:28" s="470" customFormat="1">
      <c r="B1846" s="471"/>
      <c r="O1846" s="471"/>
      <c r="AB1846" s="471"/>
    </row>
    <row r="1847" spans="2:28" s="470" customFormat="1">
      <c r="B1847" s="471"/>
      <c r="O1847" s="471"/>
      <c r="AB1847" s="471"/>
    </row>
    <row r="1848" spans="2:28" s="470" customFormat="1">
      <c r="B1848" s="471"/>
      <c r="O1848" s="471"/>
      <c r="AB1848" s="471"/>
    </row>
    <row r="1849" spans="2:28" s="470" customFormat="1">
      <c r="B1849" s="471"/>
      <c r="O1849" s="471"/>
      <c r="AB1849" s="471"/>
    </row>
    <row r="1850" spans="2:28" s="470" customFormat="1">
      <c r="B1850" s="471"/>
      <c r="O1850" s="471"/>
      <c r="AB1850" s="471"/>
    </row>
    <row r="1851" spans="2:28" s="470" customFormat="1">
      <c r="B1851" s="471"/>
      <c r="O1851" s="471"/>
      <c r="AB1851" s="471"/>
    </row>
    <row r="1852" spans="2:28" s="470" customFormat="1">
      <c r="B1852" s="471"/>
      <c r="O1852" s="471"/>
      <c r="AB1852" s="471"/>
    </row>
    <row r="1853" spans="2:28" s="470" customFormat="1">
      <c r="B1853" s="471"/>
      <c r="O1853" s="471"/>
      <c r="AB1853" s="471"/>
    </row>
    <row r="1854" spans="2:28" s="470" customFormat="1">
      <c r="B1854" s="471"/>
      <c r="O1854" s="471"/>
      <c r="AB1854" s="471"/>
    </row>
    <row r="1855" spans="2:28" s="470" customFormat="1">
      <c r="B1855" s="471"/>
      <c r="O1855" s="471"/>
      <c r="AB1855" s="471"/>
    </row>
    <row r="1856" spans="2:28" s="470" customFormat="1">
      <c r="B1856" s="471"/>
      <c r="O1856" s="471"/>
      <c r="AB1856" s="471"/>
    </row>
    <row r="1857" spans="2:28" s="470" customFormat="1">
      <c r="B1857" s="471"/>
      <c r="O1857" s="471"/>
      <c r="AB1857" s="471"/>
    </row>
    <row r="1858" spans="2:28" s="470" customFormat="1">
      <c r="B1858" s="471"/>
      <c r="O1858" s="471"/>
      <c r="AB1858" s="471"/>
    </row>
    <row r="1859" spans="2:28" s="470" customFormat="1">
      <c r="B1859" s="471"/>
      <c r="O1859" s="471"/>
      <c r="AB1859" s="471"/>
    </row>
    <row r="1860" spans="2:28" s="470" customFormat="1">
      <c r="B1860" s="471"/>
      <c r="O1860" s="471"/>
      <c r="AB1860" s="471"/>
    </row>
    <row r="1861" spans="2:28" s="470" customFormat="1">
      <c r="B1861" s="471"/>
      <c r="O1861" s="471"/>
      <c r="AB1861" s="471"/>
    </row>
    <row r="1862" spans="2:28" s="470" customFormat="1">
      <c r="B1862" s="471"/>
      <c r="O1862" s="471"/>
      <c r="AB1862" s="471"/>
    </row>
    <row r="1863" spans="2:28" s="470" customFormat="1">
      <c r="B1863" s="471"/>
      <c r="O1863" s="471"/>
      <c r="AB1863" s="471"/>
    </row>
    <row r="1864" spans="2:28" s="470" customFormat="1">
      <c r="B1864" s="471"/>
      <c r="O1864" s="471"/>
      <c r="AB1864" s="471"/>
    </row>
    <row r="1865" spans="2:28" s="470" customFormat="1">
      <c r="B1865" s="471"/>
      <c r="O1865" s="471"/>
      <c r="AB1865" s="471"/>
    </row>
    <row r="1866" spans="2:28" s="470" customFormat="1">
      <c r="B1866" s="471"/>
      <c r="O1866" s="471"/>
      <c r="AB1866" s="471"/>
    </row>
    <row r="1867" spans="2:28" s="470" customFormat="1">
      <c r="B1867" s="471"/>
      <c r="O1867" s="471"/>
      <c r="AB1867" s="471"/>
    </row>
    <row r="1868" spans="2:28" s="470" customFormat="1">
      <c r="B1868" s="471"/>
      <c r="O1868" s="471"/>
      <c r="AB1868" s="471"/>
    </row>
    <row r="1869" spans="2:28" s="470" customFormat="1">
      <c r="B1869" s="471"/>
      <c r="O1869" s="471"/>
      <c r="AB1869" s="471"/>
    </row>
    <row r="1870" spans="2:28" s="470" customFormat="1">
      <c r="B1870" s="471"/>
      <c r="O1870" s="471"/>
      <c r="AB1870" s="471"/>
    </row>
    <row r="1871" spans="2:28" s="470" customFormat="1">
      <c r="B1871" s="471"/>
      <c r="O1871" s="471"/>
      <c r="AB1871" s="471"/>
    </row>
    <row r="1872" spans="2:28" s="470" customFormat="1">
      <c r="B1872" s="471"/>
      <c r="O1872" s="471"/>
      <c r="AB1872" s="471"/>
    </row>
    <row r="1873" spans="2:28" s="470" customFormat="1">
      <c r="B1873" s="471"/>
      <c r="O1873" s="471"/>
      <c r="AB1873" s="471"/>
    </row>
    <row r="1874" spans="2:28" s="470" customFormat="1">
      <c r="B1874" s="471"/>
      <c r="O1874" s="471"/>
      <c r="AB1874" s="471"/>
    </row>
    <row r="1875" spans="2:28" s="470" customFormat="1">
      <c r="B1875" s="471"/>
      <c r="O1875" s="471"/>
      <c r="AB1875" s="471"/>
    </row>
    <row r="1876" spans="2:28" s="470" customFormat="1">
      <c r="B1876" s="471"/>
      <c r="O1876" s="471"/>
      <c r="AB1876" s="471"/>
    </row>
    <row r="1877" spans="2:28" s="470" customFormat="1">
      <c r="B1877" s="471"/>
      <c r="O1877" s="471"/>
      <c r="AB1877" s="471"/>
    </row>
    <row r="1878" spans="2:28" s="470" customFormat="1">
      <c r="B1878" s="471"/>
      <c r="O1878" s="471"/>
      <c r="AB1878" s="471"/>
    </row>
    <row r="1879" spans="2:28" s="470" customFormat="1">
      <c r="B1879" s="471"/>
      <c r="O1879" s="471"/>
      <c r="AB1879" s="471"/>
    </row>
    <row r="1880" spans="2:28" s="470" customFormat="1">
      <c r="B1880" s="471"/>
      <c r="O1880" s="471"/>
      <c r="AB1880" s="471"/>
    </row>
    <row r="1881" spans="2:28" s="470" customFormat="1">
      <c r="B1881" s="471"/>
      <c r="O1881" s="471"/>
      <c r="AB1881" s="471"/>
    </row>
    <row r="1882" spans="2:28" s="470" customFormat="1">
      <c r="B1882" s="471"/>
      <c r="O1882" s="471"/>
      <c r="AB1882" s="471"/>
    </row>
    <row r="1883" spans="2:28" s="470" customFormat="1">
      <c r="B1883" s="471"/>
      <c r="O1883" s="471"/>
      <c r="AB1883" s="471"/>
    </row>
    <row r="1884" spans="2:28" s="470" customFormat="1">
      <c r="B1884" s="471"/>
      <c r="O1884" s="471"/>
      <c r="AB1884" s="471"/>
    </row>
    <row r="1885" spans="2:28" s="470" customFormat="1">
      <c r="B1885" s="471"/>
      <c r="O1885" s="471"/>
      <c r="AB1885" s="471"/>
    </row>
    <row r="1886" spans="2:28" s="470" customFormat="1">
      <c r="B1886" s="471"/>
      <c r="O1886" s="471"/>
      <c r="AB1886" s="471"/>
    </row>
    <row r="1887" spans="2:28" s="470" customFormat="1">
      <c r="B1887" s="471"/>
      <c r="O1887" s="471"/>
      <c r="AB1887" s="471"/>
    </row>
    <row r="1888" spans="2:28" s="470" customFormat="1">
      <c r="B1888" s="471"/>
      <c r="O1888" s="471"/>
      <c r="AB1888" s="471"/>
    </row>
    <row r="1889" spans="2:28" s="470" customFormat="1">
      <c r="B1889" s="471"/>
      <c r="O1889" s="471"/>
      <c r="AB1889" s="471"/>
    </row>
    <row r="1890" spans="2:28" s="470" customFormat="1">
      <c r="B1890" s="471"/>
      <c r="O1890" s="471"/>
      <c r="AB1890" s="471"/>
    </row>
    <row r="1891" spans="2:28" s="470" customFormat="1">
      <c r="B1891" s="471"/>
      <c r="O1891" s="471"/>
      <c r="AB1891" s="471"/>
    </row>
    <row r="1892" spans="2:28" s="470" customFormat="1">
      <c r="B1892" s="471"/>
      <c r="O1892" s="471"/>
      <c r="AB1892" s="471"/>
    </row>
    <row r="1893" spans="2:28" s="470" customFormat="1">
      <c r="B1893" s="471"/>
      <c r="O1893" s="471"/>
      <c r="AB1893" s="471"/>
    </row>
    <row r="1894" spans="2:28" s="470" customFormat="1">
      <c r="B1894" s="471"/>
      <c r="O1894" s="471"/>
      <c r="AB1894" s="471"/>
    </row>
    <row r="1895" spans="2:28" s="470" customFormat="1">
      <c r="B1895" s="471"/>
      <c r="O1895" s="471"/>
      <c r="AB1895" s="471"/>
    </row>
    <row r="1896" spans="2:28" s="470" customFormat="1">
      <c r="B1896" s="471"/>
      <c r="O1896" s="471"/>
      <c r="AB1896" s="471"/>
    </row>
    <row r="1897" spans="2:28" s="470" customFormat="1">
      <c r="B1897" s="471"/>
      <c r="O1897" s="471"/>
      <c r="AB1897" s="471"/>
    </row>
    <row r="1898" spans="2:28" s="470" customFormat="1">
      <c r="B1898" s="471"/>
      <c r="O1898" s="471"/>
      <c r="AB1898" s="471"/>
    </row>
    <row r="1899" spans="2:28" s="470" customFormat="1">
      <c r="B1899" s="471"/>
      <c r="O1899" s="471"/>
      <c r="AB1899" s="471"/>
    </row>
    <row r="1900" spans="2:28" s="470" customFormat="1">
      <c r="B1900" s="471"/>
      <c r="O1900" s="471"/>
      <c r="AB1900" s="471"/>
    </row>
    <row r="1901" spans="2:28" s="470" customFormat="1">
      <c r="B1901" s="471"/>
      <c r="O1901" s="471"/>
      <c r="AB1901" s="471"/>
    </row>
    <row r="1902" spans="2:28" s="470" customFormat="1">
      <c r="B1902" s="471"/>
      <c r="O1902" s="471"/>
      <c r="AB1902" s="471"/>
    </row>
    <row r="1903" spans="2:28" s="470" customFormat="1">
      <c r="B1903" s="471"/>
      <c r="O1903" s="471"/>
      <c r="AB1903" s="471"/>
    </row>
    <row r="1904" spans="2:28" s="470" customFormat="1">
      <c r="B1904" s="471"/>
      <c r="O1904" s="471"/>
      <c r="AB1904" s="471"/>
    </row>
    <row r="1905" spans="2:28" s="470" customFormat="1">
      <c r="B1905" s="471"/>
      <c r="O1905" s="471"/>
      <c r="AB1905" s="471"/>
    </row>
    <row r="1906" spans="2:28" s="470" customFormat="1">
      <c r="B1906" s="471"/>
      <c r="O1906" s="471"/>
      <c r="AB1906" s="471"/>
    </row>
    <row r="1907" spans="2:28" s="470" customFormat="1">
      <c r="B1907" s="471"/>
      <c r="O1907" s="471"/>
      <c r="AB1907" s="471"/>
    </row>
    <row r="1908" spans="2:28" s="470" customFormat="1">
      <c r="B1908" s="471"/>
      <c r="O1908" s="471"/>
      <c r="AB1908" s="471"/>
    </row>
    <row r="1909" spans="2:28" s="470" customFormat="1">
      <c r="B1909" s="471"/>
      <c r="O1909" s="471"/>
      <c r="AB1909" s="471"/>
    </row>
    <row r="1910" spans="2:28" s="470" customFormat="1">
      <c r="B1910" s="471"/>
      <c r="O1910" s="471"/>
      <c r="AB1910" s="471"/>
    </row>
    <row r="1911" spans="2:28" s="470" customFormat="1">
      <c r="B1911" s="471"/>
      <c r="O1911" s="471"/>
      <c r="AB1911" s="471"/>
    </row>
    <row r="1912" spans="2:28" s="470" customFormat="1">
      <c r="B1912" s="471"/>
      <c r="O1912" s="471"/>
      <c r="AB1912" s="471"/>
    </row>
    <row r="1913" spans="2:28" s="470" customFormat="1">
      <c r="B1913" s="471"/>
      <c r="O1913" s="471"/>
      <c r="AB1913" s="471"/>
    </row>
    <row r="1914" spans="2:28" s="470" customFormat="1">
      <c r="B1914" s="471"/>
      <c r="O1914" s="471"/>
      <c r="AB1914" s="471"/>
    </row>
    <row r="1915" spans="2:28" s="470" customFormat="1">
      <c r="B1915" s="471"/>
      <c r="O1915" s="471"/>
      <c r="AB1915" s="471"/>
    </row>
    <row r="1916" spans="2:28" s="470" customFormat="1">
      <c r="B1916" s="471"/>
      <c r="O1916" s="471"/>
      <c r="AB1916" s="471"/>
    </row>
    <row r="1917" spans="2:28" s="470" customFormat="1">
      <c r="B1917" s="471"/>
      <c r="O1917" s="471"/>
      <c r="AB1917" s="471"/>
    </row>
    <row r="1918" spans="2:28" s="470" customFormat="1">
      <c r="B1918" s="471"/>
      <c r="O1918" s="471"/>
      <c r="AB1918" s="471"/>
    </row>
    <row r="1919" spans="2:28" s="470" customFormat="1">
      <c r="B1919" s="471"/>
      <c r="O1919" s="471"/>
      <c r="AB1919" s="471"/>
    </row>
    <row r="1920" spans="2:28" s="470" customFormat="1">
      <c r="B1920" s="471"/>
      <c r="O1920" s="471"/>
      <c r="AB1920" s="471"/>
    </row>
    <row r="1921" spans="2:28" s="470" customFormat="1">
      <c r="B1921" s="471"/>
      <c r="O1921" s="471"/>
      <c r="AB1921" s="471"/>
    </row>
    <row r="1922" spans="2:28" s="470" customFormat="1">
      <c r="B1922" s="471"/>
      <c r="O1922" s="471"/>
      <c r="AB1922" s="471"/>
    </row>
    <row r="1923" spans="2:28" s="470" customFormat="1">
      <c r="B1923" s="471"/>
      <c r="O1923" s="471"/>
      <c r="AB1923" s="471"/>
    </row>
    <row r="1924" spans="2:28" s="470" customFormat="1">
      <c r="B1924" s="471"/>
      <c r="O1924" s="471"/>
      <c r="AB1924" s="471"/>
    </row>
    <row r="1925" spans="2:28" s="470" customFormat="1">
      <c r="B1925" s="471"/>
      <c r="O1925" s="471"/>
      <c r="AB1925" s="471"/>
    </row>
    <row r="1926" spans="2:28" s="470" customFormat="1">
      <c r="B1926" s="471"/>
      <c r="O1926" s="471"/>
      <c r="AB1926" s="471"/>
    </row>
    <row r="1927" spans="2:28" s="470" customFormat="1">
      <c r="B1927" s="471"/>
      <c r="O1927" s="471"/>
      <c r="AB1927" s="471"/>
    </row>
    <row r="1928" spans="2:28" s="470" customFormat="1">
      <c r="B1928" s="471"/>
      <c r="O1928" s="471"/>
      <c r="AB1928" s="471"/>
    </row>
    <row r="1929" spans="2:28" s="470" customFormat="1">
      <c r="B1929" s="471"/>
      <c r="O1929" s="471"/>
      <c r="AB1929" s="471"/>
    </row>
    <row r="1930" spans="2:28" s="470" customFormat="1">
      <c r="B1930" s="471"/>
      <c r="O1930" s="471"/>
      <c r="AB1930" s="471"/>
    </row>
    <row r="1931" spans="2:28" s="470" customFormat="1">
      <c r="B1931" s="471"/>
      <c r="O1931" s="471"/>
      <c r="AB1931" s="471"/>
    </row>
    <row r="1932" spans="2:28" s="470" customFormat="1">
      <c r="B1932" s="471"/>
      <c r="O1932" s="471"/>
      <c r="AB1932" s="471"/>
    </row>
    <row r="1933" spans="2:28" s="470" customFormat="1">
      <c r="B1933" s="471"/>
      <c r="O1933" s="471"/>
      <c r="AB1933" s="471"/>
    </row>
    <row r="1934" spans="2:28" s="470" customFormat="1">
      <c r="B1934" s="471"/>
      <c r="O1934" s="471"/>
      <c r="AB1934" s="471"/>
    </row>
    <row r="1935" spans="2:28" s="470" customFormat="1">
      <c r="B1935" s="471"/>
      <c r="O1935" s="471"/>
      <c r="AB1935" s="471"/>
    </row>
    <row r="1936" spans="2:28" s="470" customFormat="1">
      <c r="B1936" s="471"/>
      <c r="O1936" s="471"/>
      <c r="AB1936" s="471"/>
    </row>
    <row r="1937" spans="2:28" s="470" customFormat="1">
      <c r="B1937" s="471"/>
      <c r="O1937" s="471"/>
      <c r="AB1937" s="471"/>
    </row>
    <row r="1938" spans="2:28" s="470" customFormat="1">
      <c r="B1938" s="471"/>
      <c r="O1938" s="471"/>
      <c r="AB1938" s="471"/>
    </row>
    <row r="1939" spans="2:28" s="470" customFormat="1">
      <c r="B1939" s="471"/>
      <c r="O1939" s="471"/>
      <c r="AB1939" s="471"/>
    </row>
    <row r="1940" spans="2:28" s="470" customFormat="1">
      <c r="B1940" s="471"/>
      <c r="O1940" s="471"/>
      <c r="AB1940" s="471"/>
    </row>
    <row r="1941" spans="2:28" s="470" customFormat="1">
      <c r="B1941" s="471"/>
      <c r="O1941" s="471"/>
      <c r="AB1941" s="471"/>
    </row>
    <row r="1942" spans="2:28" s="470" customFormat="1">
      <c r="B1942" s="471"/>
      <c r="O1942" s="471"/>
      <c r="AB1942" s="471"/>
    </row>
    <row r="1943" spans="2:28" s="470" customFormat="1">
      <c r="B1943" s="471"/>
      <c r="O1943" s="471"/>
      <c r="AB1943" s="471"/>
    </row>
    <row r="1944" spans="2:28" s="470" customFormat="1">
      <c r="B1944" s="471"/>
      <c r="O1944" s="471"/>
      <c r="AB1944" s="471"/>
    </row>
    <row r="1945" spans="2:28" s="470" customFormat="1">
      <c r="B1945" s="471"/>
      <c r="O1945" s="471"/>
      <c r="AB1945" s="471"/>
    </row>
    <row r="1946" spans="2:28" s="470" customFormat="1">
      <c r="B1946" s="471"/>
      <c r="O1946" s="471"/>
      <c r="AB1946" s="471"/>
    </row>
    <row r="1947" spans="2:28" s="470" customFormat="1">
      <c r="B1947" s="471"/>
      <c r="O1947" s="471"/>
      <c r="AB1947" s="471"/>
    </row>
    <row r="1948" spans="2:28" s="470" customFormat="1">
      <c r="B1948" s="471"/>
      <c r="O1948" s="471"/>
      <c r="AB1948" s="471"/>
    </row>
    <row r="1949" spans="2:28" s="470" customFormat="1">
      <c r="B1949" s="471"/>
      <c r="O1949" s="471"/>
      <c r="AB1949" s="471"/>
    </row>
    <row r="1950" spans="2:28" s="470" customFormat="1">
      <c r="B1950" s="471"/>
      <c r="O1950" s="471"/>
      <c r="AB1950" s="471"/>
    </row>
    <row r="1951" spans="2:28" s="470" customFormat="1">
      <c r="B1951" s="471"/>
      <c r="O1951" s="471"/>
      <c r="AB1951" s="471"/>
    </row>
    <row r="1952" spans="2:28" s="470" customFormat="1">
      <c r="B1952" s="471"/>
      <c r="O1952" s="471"/>
      <c r="AB1952" s="471"/>
    </row>
    <row r="1953" spans="2:28" s="470" customFormat="1">
      <c r="B1953" s="471"/>
      <c r="O1953" s="471"/>
      <c r="AB1953" s="471"/>
    </row>
    <row r="1954" spans="2:28" s="470" customFormat="1">
      <c r="B1954" s="471"/>
      <c r="O1954" s="471"/>
      <c r="AB1954" s="471"/>
    </row>
    <row r="1955" spans="2:28" s="470" customFormat="1">
      <c r="B1955" s="471"/>
      <c r="O1955" s="471"/>
      <c r="AB1955" s="471"/>
    </row>
    <row r="1956" spans="2:28" s="470" customFormat="1">
      <c r="B1956" s="471"/>
      <c r="O1956" s="471"/>
      <c r="AB1956" s="471"/>
    </row>
    <row r="1957" spans="2:28" s="470" customFormat="1">
      <c r="B1957" s="471"/>
      <c r="O1957" s="471"/>
      <c r="AB1957" s="471"/>
    </row>
    <row r="1958" spans="2:28" s="470" customFormat="1">
      <c r="B1958" s="471"/>
      <c r="O1958" s="471"/>
      <c r="AB1958" s="471"/>
    </row>
    <row r="1959" spans="2:28" s="470" customFormat="1">
      <c r="B1959" s="471"/>
      <c r="O1959" s="471"/>
      <c r="AB1959" s="471"/>
    </row>
    <row r="1960" spans="2:28" s="470" customFormat="1">
      <c r="B1960" s="471"/>
      <c r="O1960" s="471"/>
      <c r="AB1960" s="471"/>
    </row>
    <row r="1961" spans="2:28" s="470" customFormat="1">
      <c r="B1961" s="471"/>
      <c r="O1961" s="471"/>
      <c r="AB1961" s="471"/>
    </row>
    <row r="1962" spans="2:28" s="470" customFormat="1">
      <c r="B1962" s="471"/>
      <c r="O1962" s="471"/>
      <c r="AB1962" s="471"/>
    </row>
    <row r="1963" spans="2:28" s="470" customFormat="1">
      <c r="B1963" s="471"/>
      <c r="O1963" s="471"/>
      <c r="AB1963" s="471"/>
    </row>
    <row r="1964" spans="2:28" s="470" customFormat="1">
      <c r="B1964" s="471"/>
      <c r="O1964" s="471"/>
      <c r="AB1964" s="471"/>
    </row>
    <row r="1965" spans="2:28" s="470" customFormat="1">
      <c r="B1965" s="471"/>
      <c r="O1965" s="471"/>
      <c r="AB1965" s="471"/>
    </row>
    <row r="1966" spans="2:28" s="470" customFormat="1">
      <c r="B1966" s="471"/>
      <c r="O1966" s="471"/>
      <c r="AB1966" s="471"/>
    </row>
    <row r="1967" spans="2:28" s="470" customFormat="1">
      <c r="B1967" s="471"/>
      <c r="O1967" s="471"/>
      <c r="AB1967" s="471"/>
    </row>
    <row r="1968" spans="2:28" s="470" customFormat="1">
      <c r="B1968" s="471"/>
      <c r="O1968" s="471"/>
      <c r="AB1968" s="471"/>
    </row>
    <row r="1969" spans="2:28" s="470" customFormat="1">
      <c r="B1969" s="471"/>
      <c r="O1969" s="471"/>
      <c r="AB1969" s="471"/>
    </row>
    <row r="1970" spans="2:28" s="470" customFormat="1">
      <c r="B1970" s="471"/>
      <c r="O1970" s="471"/>
      <c r="AB1970" s="471"/>
    </row>
    <row r="1971" spans="2:28" s="470" customFormat="1">
      <c r="B1971" s="471"/>
      <c r="O1971" s="471"/>
      <c r="AB1971" s="471"/>
    </row>
    <row r="1972" spans="2:28" s="470" customFormat="1">
      <c r="B1972" s="471"/>
      <c r="O1972" s="471"/>
      <c r="AB1972" s="471"/>
    </row>
    <row r="1973" spans="2:28" s="470" customFormat="1">
      <c r="B1973" s="471"/>
      <c r="O1973" s="471"/>
      <c r="AB1973" s="471"/>
    </row>
    <row r="1974" spans="2:28" s="470" customFormat="1">
      <c r="B1974" s="471"/>
      <c r="O1974" s="471"/>
      <c r="AB1974" s="471"/>
    </row>
    <row r="1975" spans="2:28" s="470" customFormat="1">
      <c r="B1975" s="471"/>
      <c r="O1975" s="471"/>
      <c r="AB1975" s="471"/>
    </row>
    <row r="1976" spans="2:28" s="470" customFormat="1">
      <c r="B1976" s="471"/>
      <c r="O1976" s="471"/>
      <c r="AB1976" s="471"/>
    </row>
    <row r="1977" spans="2:28" s="470" customFormat="1">
      <c r="B1977" s="471"/>
      <c r="O1977" s="471"/>
      <c r="AB1977" s="471"/>
    </row>
    <row r="1978" spans="2:28" s="470" customFormat="1">
      <c r="B1978" s="471"/>
      <c r="O1978" s="471"/>
      <c r="AB1978" s="471"/>
    </row>
    <row r="1979" spans="2:28" s="470" customFormat="1">
      <c r="B1979" s="471"/>
      <c r="O1979" s="471"/>
      <c r="AB1979" s="471"/>
    </row>
    <row r="1980" spans="2:28" s="470" customFormat="1">
      <c r="B1980" s="471"/>
      <c r="O1980" s="471"/>
      <c r="AB1980" s="471"/>
    </row>
    <row r="1981" spans="2:28" s="470" customFormat="1">
      <c r="B1981" s="471"/>
      <c r="O1981" s="471"/>
      <c r="AB1981" s="471"/>
    </row>
    <row r="1982" spans="2:28" s="470" customFormat="1">
      <c r="B1982" s="471"/>
      <c r="O1982" s="471"/>
      <c r="AB1982" s="471"/>
    </row>
    <row r="1983" spans="2:28" s="470" customFormat="1">
      <c r="B1983" s="471"/>
      <c r="O1983" s="471"/>
      <c r="AB1983" s="471"/>
    </row>
    <row r="1984" spans="2:28" s="470" customFormat="1">
      <c r="B1984" s="471"/>
      <c r="O1984" s="471"/>
      <c r="AB1984" s="471"/>
    </row>
    <row r="1985" spans="2:28" s="470" customFormat="1">
      <c r="B1985" s="471"/>
      <c r="O1985" s="471"/>
      <c r="AB1985" s="471"/>
    </row>
    <row r="1986" spans="2:28" s="470" customFormat="1">
      <c r="B1986" s="471"/>
      <c r="O1986" s="471"/>
      <c r="AB1986" s="471"/>
    </row>
    <row r="1987" spans="2:28" s="470" customFormat="1">
      <c r="B1987" s="471"/>
      <c r="O1987" s="471"/>
      <c r="AB1987" s="471"/>
    </row>
    <row r="1988" spans="2:28" s="470" customFormat="1">
      <c r="B1988" s="471"/>
      <c r="O1988" s="471"/>
      <c r="AB1988" s="471"/>
    </row>
    <row r="1989" spans="2:28" s="470" customFormat="1">
      <c r="B1989" s="471"/>
      <c r="O1989" s="471"/>
      <c r="AB1989" s="471"/>
    </row>
    <row r="1990" spans="2:28" s="470" customFormat="1">
      <c r="B1990" s="471"/>
      <c r="O1990" s="471"/>
      <c r="AB1990" s="471"/>
    </row>
    <row r="1991" spans="2:28" s="470" customFormat="1">
      <c r="B1991" s="471"/>
      <c r="O1991" s="471"/>
      <c r="AB1991" s="471"/>
    </row>
    <row r="1992" spans="2:28" s="470" customFormat="1">
      <c r="B1992" s="471"/>
      <c r="O1992" s="471"/>
      <c r="AB1992" s="471"/>
    </row>
    <row r="1993" spans="2:28" s="470" customFormat="1">
      <c r="B1993" s="471"/>
      <c r="O1993" s="471"/>
      <c r="AB1993" s="471"/>
    </row>
    <row r="1994" spans="2:28" s="470" customFormat="1">
      <c r="B1994" s="471"/>
      <c r="O1994" s="471"/>
      <c r="AB1994" s="471"/>
    </row>
    <row r="1995" spans="2:28" s="470" customFormat="1">
      <c r="B1995" s="471"/>
      <c r="O1995" s="471"/>
      <c r="AB1995" s="471"/>
    </row>
    <row r="1996" spans="2:28" s="470" customFormat="1">
      <c r="B1996" s="471"/>
      <c r="O1996" s="471"/>
      <c r="AB1996" s="471"/>
    </row>
    <row r="1997" spans="2:28" s="470" customFormat="1">
      <c r="B1997" s="471"/>
      <c r="O1997" s="471"/>
      <c r="AB1997" s="471"/>
    </row>
    <row r="1998" spans="2:28" s="470" customFormat="1">
      <c r="B1998" s="471"/>
      <c r="O1998" s="471"/>
      <c r="AB1998" s="471"/>
    </row>
    <row r="1999" spans="2:28" s="470" customFormat="1">
      <c r="B1999" s="471"/>
      <c r="O1999" s="471"/>
      <c r="AB1999" s="471"/>
    </row>
    <row r="2000" spans="2:28" s="470" customFormat="1">
      <c r="B2000" s="471"/>
      <c r="O2000" s="471"/>
      <c r="AB2000" s="471"/>
    </row>
    <row r="2001" spans="2:28" s="470" customFormat="1">
      <c r="B2001" s="471"/>
      <c r="O2001" s="471"/>
      <c r="AB2001" s="471"/>
    </row>
    <row r="2002" spans="2:28" s="470" customFormat="1">
      <c r="B2002" s="471"/>
      <c r="O2002" s="471"/>
      <c r="AB2002" s="471"/>
    </row>
    <row r="2003" spans="2:28" s="470" customFormat="1">
      <c r="B2003" s="471"/>
      <c r="O2003" s="471"/>
      <c r="AB2003" s="471"/>
    </row>
    <row r="2004" spans="2:28" s="470" customFormat="1">
      <c r="B2004" s="471"/>
      <c r="O2004" s="471"/>
      <c r="AB2004" s="471"/>
    </row>
    <row r="2005" spans="2:28" s="470" customFormat="1">
      <c r="B2005" s="471"/>
      <c r="O2005" s="471"/>
      <c r="AB2005" s="471"/>
    </row>
    <row r="2006" spans="2:28" s="470" customFormat="1">
      <c r="B2006" s="471"/>
      <c r="O2006" s="471"/>
      <c r="AB2006" s="471"/>
    </row>
    <row r="2007" spans="2:28" s="470" customFormat="1">
      <c r="B2007" s="471"/>
      <c r="O2007" s="471"/>
      <c r="AB2007" s="471"/>
    </row>
    <row r="2008" spans="2:28" s="470" customFormat="1">
      <c r="B2008" s="471"/>
      <c r="O2008" s="471"/>
      <c r="AB2008" s="471"/>
    </row>
    <row r="2009" spans="2:28" s="470" customFormat="1">
      <c r="B2009" s="471"/>
      <c r="O2009" s="471"/>
      <c r="AB2009" s="471"/>
    </row>
    <row r="2010" spans="2:28" s="470" customFormat="1">
      <c r="B2010" s="471"/>
      <c r="O2010" s="471"/>
      <c r="AB2010" s="471"/>
    </row>
    <row r="2011" spans="2:28" s="470" customFormat="1">
      <c r="B2011" s="471"/>
      <c r="O2011" s="471"/>
      <c r="AB2011" s="471"/>
    </row>
    <row r="2012" spans="2:28" s="470" customFormat="1">
      <c r="B2012" s="471"/>
      <c r="O2012" s="471"/>
      <c r="AB2012" s="471"/>
    </row>
    <row r="2013" spans="2:28" s="470" customFormat="1">
      <c r="B2013" s="471"/>
      <c r="O2013" s="471"/>
      <c r="AB2013" s="471"/>
    </row>
    <row r="2014" spans="2:28" s="470" customFormat="1">
      <c r="B2014" s="471"/>
      <c r="O2014" s="471"/>
      <c r="AB2014" s="471"/>
    </row>
    <row r="2015" spans="2:28" s="470" customFormat="1">
      <c r="B2015" s="471"/>
      <c r="O2015" s="471"/>
      <c r="AB2015" s="471"/>
    </row>
    <row r="2016" spans="2:28" s="470" customFormat="1">
      <c r="B2016" s="471"/>
      <c r="O2016" s="471"/>
      <c r="AB2016" s="471"/>
    </row>
    <row r="2017" spans="2:28" s="470" customFormat="1">
      <c r="B2017" s="471"/>
      <c r="O2017" s="471"/>
      <c r="AB2017" s="471"/>
    </row>
    <row r="2018" spans="2:28" s="470" customFormat="1">
      <c r="B2018" s="471"/>
      <c r="O2018" s="471"/>
      <c r="AB2018" s="471"/>
    </row>
    <row r="2019" spans="2:28" s="470" customFormat="1">
      <c r="B2019" s="471"/>
      <c r="O2019" s="471"/>
      <c r="AB2019" s="471"/>
    </row>
    <row r="2020" spans="2:28" s="470" customFormat="1">
      <c r="B2020" s="471"/>
      <c r="O2020" s="471"/>
      <c r="AB2020" s="471"/>
    </row>
    <row r="2021" spans="2:28" s="470" customFormat="1">
      <c r="B2021" s="471"/>
      <c r="O2021" s="471"/>
      <c r="AB2021" s="471"/>
    </row>
    <row r="2022" spans="2:28" s="470" customFormat="1">
      <c r="B2022" s="471"/>
      <c r="O2022" s="471"/>
      <c r="AB2022" s="471"/>
    </row>
    <row r="2023" spans="2:28" s="470" customFormat="1">
      <c r="B2023" s="471"/>
      <c r="O2023" s="471"/>
      <c r="AB2023" s="471"/>
    </row>
    <row r="2024" spans="2:28" s="470" customFormat="1">
      <c r="B2024" s="471"/>
      <c r="O2024" s="471"/>
      <c r="AB2024" s="471"/>
    </row>
    <row r="2025" spans="2:28" s="470" customFormat="1">
      <c r="B2025" s="471"/>
      <c r="O2025" s="471"/>
      <c r="AB2025" s="471"/>
    </row>
    <row r="2026" spans="2:28" s="470" customFormat="1">
      <c r="B2026" s="471"/>
      <c r="O2026" s="471"/>
      <c r="AB2026" s="471"/>
    </row>
    <row r="2027" spans="2:28" s="470" customFormat="1">
      <c r="B2027" s="471"/>
      <c r="O2027" s="471"/>
      <c r="AB2027" s="471"/>
    </row>
    <row r="2028" spans="2:28" s="470" customFormat="1">
      <c r="B2028" s="471"/>
      <c r="O2028" s="471"/>
      <c r="AB2028" s="471"/>
    </row>
    <row r="2029" spans="2:28" s="470" customFormat="1">
      <c r="B2029" s="471"/>
      <c r="O2029" s="471"/>
      <c r="AB2029" s="471"/>
    </row>
    <row r="2030" spans="2:28" s="470" customFormat="1">
      <c r="B2030" s="471"/>
      <c r="O2030" s="471"/>
      <c r="AB2030" s="471"/>
    </row>
    <row r="2031" spans="2:28" s="470" customFormat="1">
      <c r="B2031" s="471"/>
      <c r="O2031" s="471"/>
      <c r="AB2031" s="471"/>
    </row>
    <row r="2032" spans="2:28" s="470" customFormat="1">
      <c r="B2032" s="471"/>
      <c r="O2032" s="471"/>
      <c r="AB2032" s="471"/>
    </row>
    <row r="2033" spans="2:28" s="470" customFormat="1">
      <c r="B2033" s="471"/>
      <c r="O2033" s="471"/>
      <c r="AB2033" s="471"/>
    </row>
    <row r="2034" spans="2:28" s="470" customFormat="1">
      <c r="B2034" s="471"/>
      <c r="O2034" s="471"/>
      <c r="AB2034" s="471"/>
    </row>
    <row r="2035" spans="2:28" s="470" customFormat="1">
      <c r="B2035" s="471"/>
      <c r="O2035" s="471"/>
      <c r="AB2035" s="471"/>
    </row>
    <row r="2036" spans="2:28" s="470" customFormat="1">
      <c r="B2036" s="471"/>
      <c r="O2036" s="471"/>
      <c r="AB2036" s="471"/>
    </row>
    <row r="2037" spans="2:28" s="470" customFormat="1">
      <c r="B2037" s="471"/>
      <c r="O2037" s="471"/>
      <c r="AB2037" s="471"/>
    </row>
    <row r="2038" spans="2:28" s="470" customFormat="1">
      <c r="B2038" s="471"/>
      <c r="O2038" s="471"/>
      <c r="AB2038" s="471"/>
    </row>
    <row r="2039" spans="2:28" s="470" customFormat="1">
      <c r="B2039" s="471"/>
      <c r="O2039" s="471"/>
      <c r="AB2039" s="471"/>
    </row>
    <row r="2040" spans="2:28" s="470" customFormat="1">
      <c r="B2040" s="471"/>
      <c r="O2040" s="471"/>
      <c r="AB2040" s="471"/>
    </row>
    <row r="2041" spans="2:28" s="470" customFormat="1">
      <c r="B2041" s="471"/>
      <c r="O2041" s="471"/>
      <c r="AB2041" s="471"/>
    </row>
    <row r="2042" spans="2:28" s="470" customFormat="1">
      <c r="B2042" s="471"/>
      <c r="O2042" s="471"/>
      <c r="AB2042" s="471"/>
    </row>
    <row r="2043" spans="2:28" s="470" customFormat="1">
      <c r="B2043" s="471"/>
      <c r="O2043" s="471"/>
      <c r="AB2043" s="471"/>
    </row>
    <row r="2044" spans="2:28" s="470" customFormat="1">
      <c r="B2044" s="471"/>
      <c r="O2044" s="471"/>
      <c r="AB2044" s="471"/>
    </row>
    <row r="2045" spans="2:28" s="470" customFormat="1">
      <c r="B2045" s="471"/>
      <c r="O2045" s="471"/>
      <c r="AB2045" s="471"/>
    </row>
    <row r="2046" spans="2:28" s="470" customFormat="1">
      <c r="B2046" s="471"/>
      <c r="O2046" s="471"/>
      <c r="AB2046" s="471"/>
    </row>
    <row r="2047" spans="2:28" s="470" customFormat="1">
      <c r="B2047" s="471"/>
      <c r="O2047" s="471"/>
      <c r="AB2047" s="471"/>
    </row>
    <row r="2048" spans="2:28" s="470" customFormat="1">
      <c r="B2048" s="471"/>
      <c r="O2048" s="471"/>
      <c r="AB2048" s="471"/>
    </row>
    <row r="2049" spans="2:28" s="470" customFormat="1">
      <c r="B2049" s="471"/>
      <c r="O2049" s="471"/>
      <c r="AB2049" s="471"/>
    </row>
    <row r="2050" spans="2:28" s="470" customFormat="1">
      <c r="B2050" s="471"/>
      <c r="O2050" s="471"/>
      <c r="AB2050" s="471"/>
    </row>
    <row r="2051" spans="2:28" s="470" customFormat="1">
      <c r="B2051" s="471"/>
      <c r="O2051" s="471"/>
      <c r="AB2051" s="471"/>
    </row>
    <row r="2052" spans="2:28" s="470" customFormat="1">
      <c r="B2052" s="471"/>
      <c r="O2052" s="471"/>
      <c r="AB2052" s="471"/>
    </row>
    <row r="2053" spans="2:28" s="470" customFormat="1">
      <c r="B2053" s="471"/>
      <c r="O2053" s="471"/>
      <c r="AB2053" s="471"/>
    </row>
    <row r="2054" spans="2:28" s="470" customFormat="1">
      <c r="B2054" s="471"/>
      <c r="O2054" s="471"/>
      <c r="AB2054" s="471"/>
    </row>
    <row r="2055" spans="2:28" s="470" customFormat="1">
      <c r="B2055" s="471"/>
      <c r="O2055" s="471"/>
      <c r="AB2055" s="471"/>
    </row>
    <row r="2056" spans="2:28" s="470" customFormat="1">
      <c r="B2056" s="471"/>
      <c r="O2056" s="471"/>
      <c r="AB2056" s="471"/>
    </row>
    <row r="2057" spans="2:28" s="470" customFormat="1">
      <c r="B2057" s="471"/>
      <c r="O2057" s="471"/>
      <c r="AB2057" s="471"/>
    </row>
    <row r="2058" spans="2:28" s="470" customFormat="1">
      <c r="B2058" s="471"/>
      <c r="O2058" s="471"/>
      <c r="AB2058" s="471"/>
    </row>
    <row r="2059" spans="2:28" s="470" customFormat="1">
      <c r="B2059" s="471"/>
      <c r="O2059" s="471"/>
      <c r="AB2059" s="471"/>
    </row>
    <row r="2060" spans="2:28" s="470" customFormat="1">
      <c r="B2060" s="471"/>
      <c r="O2060" s="471"/>
      <c r="AB2060" s="471"/>
    </row>
    <row r="2061" spans="2:28" s="470" customFormat="1">
      <c r="B2061" s="471"/>
      <c r="O2061" s="471"/>
      <c r="AB2061" s="471"/>
    </row>
    <row r="2062" spans="2:28" s="470" customFormat="1">
      <c r="B2062" s="471"/>
      <c r="O2062" s="471"/>
      <c r="AB2062" s="471"/>
    </row>
    <row r="2063" spans="2:28" s="470" customFormat="1">
      <c r="B2063" s="471"/>
      <c r="O2063" s="471"/>
      <c r="AB2063" s="471"/>
    </row>
    <row r="2064" spans="2:28" s="470" customFormat="1">
      <c r="B2064" s="471"/>
      <c r="O2064" s="471"/>
      <c r="AB2064" s="471"/>
    </row>
    <row r="2065" spans="2:28" s="470" customFormat="1">
      <c r="B2065" s="471"/>
      <c r="O2065" s="471"/>
      <c r="AB2065" s="471"/>
    </row>
    <row r="2066" spans="2:28" s="470" customFormat="1">
      <c r="B2066" s="471"/>
      <c r="O2066" s="471"/>
      <c r="AB2066" s="471"/>
    </row>
    <row r="2067" spans="2:28" s="470" customFormat="1">
      <c r="B2067" s="471"/>
      <c r="O2067" s="471"/>
      <c r="AB2067" s="471"/>
    </row>
    <row r="2068" spans="2:28" s="470" customFormat="1">
      <c r="B2068" s="471"/>
      <c r="O2068" s="471"/>
      <c r="AB2068" s="471"/>
    </row>
    <row r="2069" spans="2:28" s="470" customFormat="1">
      <c r="B2069" s="471"/>
      <c r="O2069" s="471"/>
      <c r="AB2069" s="471"/>
    </row>
    <row r="2070" spans="2:28" s="470" customFormat="1">
      <c r="B2070" s="471"/>
      <c r="O2070" s="471"/>
      <c r="AB2070" s="471"/>
    </row>
    <row r="2071" spans="2:28" s="470" customFormat="1">
      <c r="B2071" s="471"/>
      <c r="O2071" s="471"/>
      <c r="AB2071" s="471"/>
    </row>
    <row r="2072" spans="2:28" s="470" customFormat="1">
      <c r="B2072" s="471"/>
      <c r="O2072" s="471"/>
      <c r="AB2072" s="471"/>
    </row>
    <row r="2073" spans="2:28" s="470" customFormat="1">
      <c r="B2073" s="471"/>
      <c r="O2073" s="471"/>
      <c r="AB2073" s="471"/>
    </row>
    <row r="2074" spans="2:28" s="470" customFormat="1">
      <c r="B2074" s="471"/>
      <c r="O2074" s="471"/>
      <c r="AB2074" s="471"/>
    </row>
    <row r="2075" spans="2:28" s="470" customFormat="1">
      <c r="B2075" s="471"/>
      <c r="O2075" s="471"/>
      <c r="AB2075" s="471"/>
    </row>
    <row r="2076" spans="2:28" s="470" customFormat="1">
      <c r="B2076" s="471"/>
      <c r="O2076" s="471"/>
      <c r="AB2076" s="471"/>
    </row>
    <row r="2077" spans="2:28" s="470" customFormat="1">
      <c r="B2077" s="471"/>
      <c r="O2077" s="471"/>
      <c r="AB2077" s="471"/>
    </row>
    <row r="2078" spans="2:28" s="470" customFormat="1">
      <c r="B2078" s="471"/>
      <c r="O2078" s="471"/>
      <c r="AB2078" s="471"/>
    </row>
    <row r="2079" spans="2:28" s="470" customFormat="1">
      <c r="B2079" s="471"/>
      <c r="O2079" s="471"/>
      <c r="AB2079" s="471"/>
    </row>
    <row r="2080" spans="2:28" s="470" customFormat="1">
      <c r="B2080" s="471"/>
      <c r="O2080" s="471"/>
      <c r="AB2080" s="471"/>
    </row>
    <row r="2081" spans="2:28" s="470" customFormat="1">
      <c r="B2081" s="471"/>
      <c r="O2081" s="471"/>
      <c r="AB2081" s="471"/>
    </row>
    <row r="2082" spans="2:28" s="470" customFormat="1">
      <c r="B2082" s="471"/>
      <c r="O2082" s="471"/>
      <c r="AB2082" s="471"/>
    </row>
    <row r="2083" spans="2:28" s="470" customFormat="1">
      <c r="B2083" s="471"/>
      <c r="O2083" s="471"/>
      <c r="AB2083" s="471"/>
    </row>
    <row r="2084" spans="2:28" s="470" customFormat="1">
      <c r="B2084" s="471"/>
      <c r="O2084" s="471"/>
      <c r="AB2084" s="471"/>
    </row>
    <row r="2085" spans="2:28" s="470" customFormat="1">
      <c r="B2085" s="471"/>
      <c r="O2085" s="471"/>
      <c r="AB2085" s="471"/>
    </row>
    <row r="2086" spans="2:28" s="470" customFormat="1">
      <c r="B2086" s="471"/>
      <c r="O2086" s="471"/>
      <c r="AB2086" s="471"/>
    </row>
    <row r="2087" spans="2:28" s="470" customFormat="1">
      <c r="B2087" s="471"/>
      <c r="O2087" s="471"/>
      <c r="AB2087" s="471"/>
    </row>
    <row r="2088" spans="2:28" s="470" customFormat="1">
      <c r="B2088" s="471"/>
      <c r="O2088" s="471"/>
      <c r="AB2088" s="471"/>
    </row>
    <row r="2089" spans="2:28" s="470" customFormat="1">
      <c r="B2089" s="471"/>
      <c r="O2089" s="471"/>
      <c r="AB2089" s="471"/>
    </row>
    <row r="2090" spans="2:28" s="470" customFormat="1">
      <c r="B2090" s="471"/>
      <c r="O2090" s="471"/>
      <c r="AB2090" s="471"/>
    </row>
    <row r="2091" spans="2:28" s="470" customFormat="1">
      <c r="B2091" s="471"/>
      <c r="O2091" s="471"/>
      <c r="AB2091" s="471"/>
    </row>
    <row r="2092" spans="2:28" s="470" customFormat="1">
      <c r="B2092" s="471"/>
      <c r="O2092" s="471"/>
      <c r="AB2092" s="471"/>
    </row>
    <row r="2093" spans="2:28" s="470" customFormat="1">
      <c r="B2093" s="471"/>
      <c r="O2093" s="471"/>
      <c r="AB2093" s="471"/>
    </row>
    <row r="2094" spans="2:28" s="470" customFormat="1">
      <c r="B2094" s="471"/>
      <c r="O2094" s="471"/>
      <c r="AB2094" s="471"/>
    </row>
    <row r="2095" spans="2:28" s="470" customFormat="1">
      <c r="B2095" s="471"/>
      <c r="O2095" s="471"/>
      <c r="AB2095" s="471"/>
    </row>
    <row r="2096" spans="2:28" s="470" customFormat="1">
      <c r="B2096" s="471"/>
      <c r="O2096" s="471"/>
      <c r="AB2096" s="471"/>
    </row>
    <row r="2097" spans="2:28" s="470" customFormat="1">
      <c r="B2097" s="471"/>
      <c r="O2097" s="471"/>
      <c r="AB2097" s="471"/>
    </row>
    <row r="2098" spans="2:28" s="470" customFormat="1">
      <c r="B2098" s="471"/>
      <c r="O2098" s="471"/>
      <c r="AB2098" s="471"/>
    </row>
    <row r="2099" spans="2:28" s="470" customFormat="1">
      <c r="B2099" s="471"/>
      <c r="O2099" s="471"/>
      <c r="AB2099" s="471"/>
    </row>
    <row r="2100" spans="2:28" s="470" customFormat="1">
      <c r="B2100" s="471"/>
      <c r="O2100" s="471"/>
      <c r="AB2100" s="471"/>
    </row>
    <row r="2101" spans="2:28" s="470" customFormat="1">
      <c r="B2101" s="471"/>
      <c r="O2101" s="471"/>
      <c r="AB2101" s="471"/>
    </row>
    <row r="2102" spans="2:28" s="470" customFormat="1">
      <c r="B2102" s="471"/>
      <c r="O2102" s="471"/>
      <c r="AB2102" s="471"/>
    </row>
    <row r="2103" spans="2:28" s="470" customFormat="1">
      <c r="B2103" s="471"/>
      <c r="O2103" s="471"/>
      <c r="AB2103" s="471"/>
    </row>
    <row r="2104" spans="2:28" s="470" customFormat="1">
      <c r="B2104" s="471"/>
      <c r="O2104" s="471"/>
      <c r="AB2104" s="471"/>
    </row>
    <row r="2105" spans="2:28" s="470" customFormat="1">
      <c r="B2105" s="471"/>
      <c r="O2105" s="471"/>
      <c r="AB2105" s="471"/>
    </row>
    <row r="2106" spans="2:28" s="470" customFormat="1">
      <c r="B2106" s="471"/>
      <c r="O2106" s="471"/>
      <c r="AB2106" s="471"/>
    </row>
    <row r="2107" spans="2:28" s="470" customFormat="1">
      <c r="B2107" s="471"/>
      <c r="O2107" s="471"/>
      <c r="AB2107" s="471"/>
    </row>
    <row r="2108" spans="2:28" s="470" customFormat="1">
      <c r="B2108" s="471"/>
      <c r="O2108" s="471"/>
      <c r="AB2108" s="471"/>
    </row>
    <row r="2109" spans="2:28" s="470" customFormat="1">
      <c r="B2109" s="471"/>
      <c r="O2109" s="471"/>
      <c r="AB2109" s="471"/>
    </row>
    <row r="2110" spans="2:28" s="470" customFormat="1">
      <c r="B2110" s="471"/>
      <c r="O2110" s="471"/>
      <c r="AB2110" s="471"/>
    </row>
    <row r="2111" spans="2:28" s="470" customFormat="1">
      <c r="B2111" s="471"/>
      <c r="O2111" s="471"/>
      <c r="AB2111" s="471"/>
    </row>
    <row r="2112" spans="2:28" s="470" customFormat="1">
      <c r="B2112" s="471"/>
      <c r="O2112" s="471"/>
      <c r="AB2112" s="471"/>
    </row>
    <row r="2113" spans="2:28" s="470" customFormat="1">
      <c r="B2113" s="471"/>
      <c r="O2113" s="471"/>
      <c r="AB2113" s="471"/>
    </row>
    <row r="2114" spans="2:28" s="470" customFormat="1">
      <c r="B2114" s="471"/>
      <c r="O2114" s="471"/>
      <c r="AB2114" s="471"/>
    </row>
    <row r="2115" spans="2:28" s="470" customFormat="1">
      <c r="B2115" s="471"/>
      <c r="O2115" s="471"/>
      <c r="AB2115" s="471"/>
    </row>
    <row r="2116" spans="2:28" s="470" customFormat="1">
      <c r="B2116" s="471"/>
      <c r="O2116" s="471"/>
      <c r="AB2116" s="471"/>
    </row>
    <row r="2117" spans="2:28" s="470" customFormat="1">
      <c r="B2117" s="471"/>
      <c r="O2117" s="471"/>
      <c r="AB2117" s="471"/>
    </row>
    <row r="2118" spans="2:28" s="470" customFormat="1">
      <c r="B2118" s="471"/>
      <c r="O2118" s="471"/>
      <c r="AB2118" s="471"/>
    </row>
    <row r="2119" spans="2:28" s="470" customFormat="1">
      <c r="B2119" s="471"/>
      <c r="O2119" s="471"/>
      <c r="AB2119" s="471"/>
    </row>
    <row r="2120" spans="2:28" s="470" customFormat="1">
      <c r="B2120" s="471"/>
      <c r="O2120" s="471"/>
      <c r="AB2120" s="471"/>
    </row>
    <row r="2121" spans="2:28" s="470" customFormat="1">
      <c r="B2121" s="471"/>
      <c r="O2121" s="471"/>
      <c r="AB2121" s="471"/>
    </row>
    <row r="2122" spans="2:28" s="470" customFormat="1">
      <c r="B2122" s="471"/>
      <c r="O2122" s="471"/>
      <c r="AB2122" s="471"/>
    </row>
    <row r="2123" spans="2:28" s="470" customFormat="1">
      <c r="B2123" s="471"/>
      <c r="O2123" s="471"/>
      <c r="AB2123" s="471"/>
    </row>
    <row r="2124" spans="2:28" s="470" customFormat="1">
      <c r="B2124" s="471"/>
      <c r="O2124" s="471"/>
      <c r="AB2124" s="471"/>
    </row>
    <row r="2125" spans="2:28" s="470" customFormat="1">
      <c r="B2125" s="471"/>
      <c r="O2125" s="471"/>
      <c r="AB2125" s="471"/>
    </row>
    <row r="2126" spans="2:28" s="470" customFormat="1">
      <c r="B2126" s="471"/>
      <c r="O2126" s="471"/>
      <c r="AB2126" s="471"/>
    </row>
    <row r="2127" spans="2:28" s="470" customFormat="1">
      <c r="B2127" s="471"/>
      <c r="O2127" s="471"/>
      <c r="AB2127" s="471"/>
    </row>
    <row r="2128" spans="2:28" s="470" customFormat="1">
      <c r="B2128" s="471"/>
      <c r="O2128" s="471"/>
      <c r="AB2128" s="471"/>
    </row>
    <row r="2129" spans="2:28" s="470" customFormat="1">
      <c r="B2129" s="471"/>
      <c r="O2129" s="471"/>
      <c r="AB2129" s="471"/>
    </row>
    <row r="2130" spans="2:28" s="470" customFormat="1">
      <c r="B2130" s="471"/>
      <c r="O2130" s="471"/>
      <c r="AB2130" s="471"/>
    </row>
    <row r="2131" spans="2:28" s="470" customFormat="1">
      <c r="B2131" s="471"/>
      <c r="O2131" s="471"/>
      <c r="AB2131" s="471"/>
    </row>
    <row r="2132" spans="2:28" s="470" customFormat="1">
      <c r="B2132" s="471"/>
      <c r="O2132" s="471"/>
      <c r="AB2132" s="471"/>
    </row>
    <row r="2133" spans="2:28" s="470" customFormat="1">
      <c r="B2133" s="471"/>
      <c r="O2133" s="471"/>
      <c r="AB2133" s="471"/>
    </row>
    <row r="2134" spans="2:28" s="470" customFormat="1">
      <c r="B2134" s="471"/>
      <c r="O2134" s="471"/>
      <c r="AB2134" s="471"/>
    </row>
    <row r="2135" spans="2:28" s="470" customFormat="1">
      <c r="B2135" s="471"/>
      <c r="O2135" s="471"/>
      <c r="AB2135" s="471"/>
    </row>
    <row r="2136" spans="2:28" s="470" customFormat="1">
      <c r="B2136" s="471"/>
      <c r="O2136" s="471"/>
      <c r="AB2136" s="471"/>
    </row>
    <row r="2137" spans="2:28" s="470" customFormat="1">
      <c r="B2137" s="471"/>
      <c r="O2137" s="471"/>
      <c r="AB2137" s="471"/>
    </row>
    <row r="2138" spans="2:28" s="470" customFormat="1">
      <c r="B2138" s="471"/>
      <c r="O2138" s="471"/>
      <c r="AB2138" s="471"/>
    </row>
    <row r="2139" spans="2:28" s="470" customFormat="1">
      <c r="B2139" s="471"/>
      <c r="O2139" s="471"/>
      <c r="AB2139" s="471"/>
    </row>
    <row r="2140" spans="2:28" s="470" customFormat="1">
      <c r="B2140" s="471"/>
      <c r="O2140" s="471"/>
      <c r="AB2140" s="471"/>
    </row>
    <row r="2141" spans="2:28" s="470" customFormat="1">
      <c r="B2141" s="471"/>
      <c r="O2141" s="471"/>
      <c r="AB2141" s="471"/>
    </row>
    <row r="2142" spans="2:28" s="470" customFormat="1">
      <c r="B2142" s="471"/>
      <c r="O2142" s="471"/>
      <c r="AB2142" s="471"/>
    </row>
    <row r="2143" spans="2:28" s="470" customFormat="1">
      <c r="B2143" s="471"/>
      <c r="O2143" s="471"/>
      <c r="AB2143" s="471"/>
    </row>
    <row r="2144" spans="2:28" s="470" customFormat="1">
      <c r="B2144" s="471"/>
      <c r="O2144" s="471"/>
      <c r="AB2144" s="471"/>
    </row>
    <row r="2145" spans="2:28" s="470" customFormat="1">
      <c r="B2145" s="471"/>
      <c r="O2145" s="471"/>
      <c r="AB2145" s="471"/>
    </row>
    <row r="2146" spans="2:28" s="470" customFormat="1">
      <c r="B2146" s="471"/>
      <c r="O2146" s="471"/>
      <c r="AB2146" s="471"/>
    </row>
    <row r="2147" spans="2:28" s="470" customFormat="1">
      <c r="B2147" s="471"/>
      <c r="O2147" s="471"/>
      <c r="AB2147" s="471"/>
    </row>
    <row r="2148" spans="2:28" s="470" customFormat="1">
      <c r="B2148" s="471"/>
      <c r="O2148" s="471"/>
      <c r="AB2148" s="471"/>
    </row>
    <row r="2149" spans="2:28" s="470" customFormat="1">
      <c r="B2149" s="471"/>
      <c r="O2149" s="471"/>
      <c r="AB2149" s="471"/>
    </row>
    <row r="2150" spans="2:28" s="470" customFormat="1">
      <c r="B2150" s="471"/>
      <c r="O2150" s="471"/>
      <c r="AB2150" s="471"/>
    </row>
    <row r="2151" spans="2:28" s="470" customFormat="1">
      <c r="B2151" s="471"/>
      <c r="O2151" s="471"/>
      <c r="AB2151" s="471"/>
    </row>
    <row r="2152" spans="2:28" s="470" customFormat="1">
      <c r="B2152" s="471"/>
      <c r="O2152" s="471"/>
      <c r="AB2152" s="471"/>
    </row>
    <row r="2153" spans="2:28" s="470" customFormat="1">
      <c r="B2153" s="471"/>
      <c r="O2153" s="471"/>
      <c r="AB2153" s="471"/>
    </row>
    <row r="2154" spans="2:28" s="470" customFormat="1">
      <c r="B2154" s="471"/>
      <c r="O2154" s="471"/>
      <c r="AB2154" s="471"/>
    </row>
    <row r="2155" spans="2:28" s="470" customFormat="1">
      <c r="B2155" s="471"/>
      <c r="O2155" s="471"/>
      <c r="AB2155" s="471"/>
    </row>
    <row r="2156" spans="2:28" s="470" customFormat="1">
      <c r="B2156" s="471"/>
      <c r="O2156" s="471"/>
      <c r="AB2156" s="471"/>
    </row>
    <row r="2157" spans="2:28" s="470" customFormat="1">
      <c r="B2157" s="471"/>
      <c r="O2157" s="471"/>
      <c r="AB2157" s="471"/>
    </row>
    <row r="2158" spans="2:28" s="470" customFormat="1">
      <c r="B2158" s="471"/>
      <c r="O2158" s="471"/>
      <c r="AB2158" s="471"/>
    </row>
    <row r="2159" spans="2:28" s="470" customFormat="1">
      <c r="B2159" s="471"/>
      <c r="O2159" s="471"/>
      <c r="AB2159" s="471"/>
    </row>
    <row r="2160" spans="2:28" s="470" customFormat="1">
      <c r="B2160" s="471"/>
      <c r="O2160" s="471"/>
      <c r="AB2160" s="471"/>
    </row>
    <row r="2161" spans="2:28" s="470" customFormat="1">
      <c r="B2161" s="471"/>
      <c r="O2161" s="471"/>
      <c r="AB2161" s="471"/>
    </row>
    <row r="2162" spans="2:28" s="470" customFormat="1">
      <c r="B2162" s="471"/>
      <c r="O2162" s="471"/>
      <c r="AB2162" s="471"/>
    </row>
    <row r="2163" spans="2:28" s="470" customFormat="1">
      <c r="B2163" s="471"/>
      <c r="O2163" s="471"/>
      <c r="AB2163" s="471"/>
    </row>
    <row r="2164" spans="2:28" s="470" customFormat="1">
      <c r="B2164" s="471"/>
      <c r="O2164" s="471"/>
      <c r="AB2164" s="471"/>
    </row>
    <row r="2165" spans="2:28" s="470" customFormat="1">
      <c r="B2165" s="471"/>
      <c r="O2165" s="471"/>
      <c r="AB2165" s="471"/>
    </row>
    <row r="2166" spans="2:28" s="470" customFormat="1">
      <c r="B2166" s="471"/>
      <c r="O2166" s="471"/>
      <c r="AB2166" s="471"/>
    </row>
    <row r="2167" spans="2:28" s="470" customFormat="1">
      <c r="B2167" s="471"/>
      <c r="O2167" s="471"/>
      <c r="AB2167" s="471"/>
    </row>
    <row r="2168" spans="2:28" s="470" customFormat="1">
      <c r="B2168" s="471"/>
      <c r="O2168" s="471"/>
      <c r="AB2168" s="471"/>
    </row>
    <row r="2169" spans="2:28" s="470" customFormat="1">
      <c r="B2169" s="471"/>
      <c r="O2169" s="471"/>
      <c r="AB2169" s="471"/>
    </row>
    <row r="2170" spans="2:28" s="470" customFormat="1">
      <c r="B2170" s="471"/>
      <c r="O2170" s="471"/>
      <c r="AB2170" s="471"/>
    </row>
    <row r="2171" spans="2:28" s="470" customFormat="1">
      <c r="B2171" s="471"/>
      <c r="O2171" s="471"/>
      <c r="AB2171" s="471"/>
    </row>
    <row r="2172" spans="2:28" s="470" customFormat="1">
      <c r="B2172" s="471"/>
      <c r="O2172" s="471"/>
      <c r="AB2172" s="471"/>
    </row>
    <row r="2173" spans="2:28" s="470" customFormat="1">
      <c r="B2173" s="471"/>
      <c r="O2173" s="471"/>
      <c r="AB2173" s="471"/>
    </row>
    <row r="2174" spans="2:28" s="470" customFormat="1">
      <c r="B2174" s="471"/>
      <c r="O2174" s="471"/>
      <c r="AB2174" s="471"/>
    </row>
    <row r="2175" spans="2:28" s="470" customFormat="1">
      <c r="B2175" s="471"/>
      <c r="O2175" s="471"/>
      <c r="AB2175" s="471"/>
    </row>
    <row r="2176" spans="2:28" s="470" customFormat="1">
      <c r="B2176" s="471"/>
      <c r="O2176" s="471"/>
      <c r="AB2176" s="471"/>
    </row>
    <row r="2177" spans="2:28" s="470" customFormat="1">
      <c r="B2177" s="471"/>
      <c r="O2177" s="471"/>
      <c r="AB2177" s="471"/>
    </row>
    <row r="2178" spans="2:28" s="470" customFormat="1">
      <c r="B2178" s="471"/>
      <c r="O2178" s="471"/>
      <c r="AB2178" s="471"/>
    </row>
    <row r="2179" spans="2:28" s="470" customFormat="1">
      <c r="B2179" s="471"/>
      <c r="O2179" s="471"/>
      <c r="AB2179" s="471"/>
    </row>
    <row r="2180" spans="2:28" s="470" customFormat="1">
      <c r="B2180" s="471"/>
      <c r="O2180" s="471"/>
      <c r="AB2180" s="471"/>
    </row>
    <row r="2181" spans="2:28" s="470" customFormat="1">
      <c r="B2181" s="471"/>
      <c r="O2181" s="471"/>
      <c r="AB2181" s="471"/>
    </row>
    <row r="2182" spans="2:28" s="470" customFormat="1">
      <c r="B2182" s="471"/>
      <c r="O2182" s="471"/>
      <c r="AB2182" s="471"/>
    </row>
    <row r="2183" spans="2:28" s="470" customFormat="1">
      <c r="B2183" s="471"/>
      <c r="O2183" s="471"/>
      <c r="AB2183" s="471"/>
    </row>
    <row r="2184" spans="2:28" s="470" customFormat="1">
      <c r="B2184" s="471"/>
      <c r="O2184" s="471"/>
      <c r="AB2184" s="471"/>
    </row>
    <row r="2185" spans="2:28" s="470" customFormat="1">
      <c r="B2185" s="471"/>
      <c r="O2185" s="471"/>
      <c r="AB2185" s="471"/>
    </row>
    <row r="2186" spans="2:28" s="470" customFormat="1">
      <c r="B2186" s="471"/>
      <c r="O2186" s="471"/>
      <c r="AB2186" s="471"/>
    </row>
    <row r="2187" spans="2:28" s="470" customFormat="1">
      <c r="B2187" s="471"/>
      <c r="O2187" s="471"/>
      <c r="AB2187" s="471"/>
    </row>
    <row r="2188" spans="2:28" s="470" customFormat="1">
      <c r="B2188" s="471"/>
      <c r="O2188" s="471"/>
      <c r="AB2188" s="471"/>
    </row>
    <row r="2189" spans="2:28" s="470" customFormat="1">
      <c r="B2189" s="471"/>
      <c r="O2189" s="471"/>
      <c r="AB2189" s="471"/>
    </row>
    <row r="2190" spans="2:28" s="470" customFormat="1">
      <c r="B2190" s="471"/>
      <c r="O2190" s="471"/>
      <c r="AB2190" s="471"/>
    </row>
    <row r="2191" spans="2:28" s="470" customFormat="1">
      <c r="B2191" s="471"/>
      <c r="O2191" s="471"/>
      <c r="AB2191" s="471"/>
    </row>
    <row r="2192" spans="2:28" s="470" customFormat="1">
      <c r="B2192" s="471"/>
      <c r="O2192" s="471"/>
      <c r="AB2192" s="471"/>
    </row>
    <row r="2193" spans="2:28" s="470" customFormat="1">
      <c r="B2193" s="471"/>
      <c r="O2193" s="471"/>
      <c r="AB2193" s="471"/>
    </row>
    <row r="2194" spans="2:28" s="470" customFormat="1">
      <c r="B2194" s="471"/>
      <c r="O2194" s="471"/>
      <c r="AB2194" s="471"/>
    </row>
    <row r="2195" spans="2:28" s="470" customFormat="1">
      <c r="B2195" s="471"/>
      <c r="O2195" s="471"/>
      <c r="AB2195" s="471"/>
    </row>
    <row r="2196" spans="2:28" s="470" customFormat="1">
      <c r="B2196" s="471"/>
      <c r="O2196" s="471"/>
      <c r="AB2196" s="471"/>
    </row>
    <row r="2197" spans="2:28" s="470" customFormat="1">
      <c r="B2197" s="471"/>
      <c r="O2197" s="471"/>
      <c r="AB2197" s="471"/>
    </row>
    <row r="2198" spans="2:28" s="470" customFormat="1">
      <c r="B2198" s="471"/>
      <c r="O2198" s="471"/>
      <c r="AB2198" s="471"/>
    </row>
    <row r="2199" spans="2:28" s="470" customFormat="1">
      <c r="B2199" s="471"/>
      <c r="O2199" s="471"/>
      <c r="AB2199" s="471"/>
    </row>
    <row r="2200" spans="2:28" s="470" customFormat="1">
      <c r="B2200" s="471"/>
      <c r="O2200" s="471"/>
      <c r="AB2200" s="471"/>
    </row>
    <row r="2201" spans="2:28" s="470" customFormat="1">
      <c r="B2201" s="471"/>
      <c r="O2201" s="471"/>
      <c r="AB2201" s="471"/>
    </row>
    <row r="2202" spans="2:28" s="470" customFormat="1">
      <c r="B2202" s="471"/>
      <c r="O2202" s="471"/>
      <c r="AB2202" s="471"/>
    </row>
    <row r="2203" spans="2:28" s="470" customFormat="1">
      <c r="B2203" s="471"/>
      <c r="O2203" s="471"/>
      <c r="AB2203" s="471"/>
    </row>
    <row r="2204" spans="2:28" s="470" customFormat="1">
      <c r="B2204" s="471"/>
      <c r="O2204" s="471"/>
      <c r="AB2204" s="471"/>
    </row>
    <row r="2205" spans="2:28" s="470" customFormat="1">
      <c r="B2205" s="471"/>
      <c r="O2205" s="471"/>
      <c r="AB2205" s="471"/>
    </row>
    <row r="2206" spans="2:28" s="470" customFormat="1">
      <c r="B2206" s="471"/>
      <c r="O2206" s="471"/>
      <c r="AB2206" s="471"/>
    </row>
    <row r="2207" spans="2:28" s="470" customFormat="1">
      <c r="B2207" s="471"/>
      <c r="O2207" s="471"/>
      <c r="AB2207" s="471"/>
    </row>
    <row r="2208" spans="2:28" s="470" customFormat="1">
      <c r="B2208" s="471"/>
      <c r="O2208" s="471"/>
      <c r="AB2208" s="471"/>
    </row>
    <row r="2209" spans="2:28" s="470" customFormat="1">
      <c r="B2209" s="471"/>
      <c r="O2209" s="471"/>
      <c r="AB2209" s="471"/>
    </row>
    <row r="2210" spans="2:28" s="470" customFormat="1">
      <c r="B2210" s="471"/>
      <c r="O2210" s="471"/>
      <c r="AB2210" s="471"/>
    </row>
    <row r="2211" spans="2:28" s="470" customFormat="1">
      <c r="B2211" s="471"/>
      <c r="O2211" s="471"/>
      <c r="AB2211" s="471"/>
    </row>
    <row r="2212" spans="2:28" s="470" customFormat="1">
      <c r="B2212" s="471"/>
      <c r="O2212" s="471"/>
      <c r="AB2212" s="471"/>
    </row>
    <row r="2213" spans="2:28" s="470" customFormat="1">
      <c r="B2213" s="471"/>
      <c r="O2213" s="471"/>
      <c r="AB2213" s="471"/>
    </row>
    <row r="2214" spans="2:28" s="470" customFormat="1">
      <c r="B2214" s="471"/>
      <c r="O2214" s="471"/>
      <c r="AB2214" s="471"/>
    </row>
    <row r="2215" spans="2:28" s="470" customFormat="1">
      <c r="B2215" s="471"/>
      <c r="O2215" s="471"/>
      <c r="AB2215" s="471"/>
    </row>
    <row r="2216" spans="2:28" s="470" customFormat="1">
      <c r="B2216" s="471"/>
      <c r="O2216" s="471"/>
      <c r="AB2216" s="471"/>
    </row>
    <row r="2217" spans="2:28" s="470" customFormat="1">
      <c r="B2217" s="471"/>
      <c r="O2217" s="471"/>
      <c r="AB2217" s="471"/>
    </row>
    <row r="2218" spans="2:28" s="470" customFormat="1">
      <c r="B2218" s="471"/>
      <c r="O2218" s="471"/>
      <c r="AB2218" s="471"/>
    </row>
    <row r="2219" spans="2:28" s="470" customFormat="1">
      <c r="B2219" s="471"/>
      <c r="O2219" s="471"/>
      <c r="AB2219" s="471"/>
    </row>
    <row r="2220" spans="2:28" s="470" customFormat="1">
      <c r="B2220" s="471"/>
      <c r="O2220" s="471"/>
      <c r="AB2220" s="471"/>
    </row>
    <row r="2221" spans="2:28" s="470" customFormat="1">
      <c r="B2221" s="471"/>
      <c r="O2221" s="471"/>
      <c r="AB2221" s="471"/>
    </row>
    <row r="2222" spans="2:28" s="470" customFormat="1">
      <c r="B2222" s="471"/>
      <c r="O2222" s="471"/>
      <c r="AB2222" s="471"/>
    </row>
    <row r="2223" spans="2:28" s="470" customFormat="1">
      <c r="B2223" s="471"/>
      <c r="O2223" s="471"/>
      <c r="AB2223" s="471"/>
    </row>
    <row r="2224" spans="2:28" s="470" customFormat="1">
      <c r="B2224" s="471"/>
      <c r="O2224" s="471"/>
      <c r="AB2224" s="471"/>
    </row>
    <row r="2225" spans="2:28" s="470" customFormat="1">
      <c r="B2225" s="471"/>
      <c r="O2225" s="471"/>
      <c r="AB2225" s="471"/>
    </row>
    <row r="2226" spans="2:28" s="470" customFormat="1">
      <c r="B2226" s="471"/>
      <c r="O2226" s="471"/>
      <c r="AB2226" s="471"/>
    </row>
    <row r="2227" spans="2:28" s="470" customFormat="1">
      <c r="B2227" s="471"/>
      <c r="O2227" s="471"/>
      <c r="AB2227" s="471"/>
    </row>
    <row r="2228" spans="2:28" s="470" customFormat="1">
      <c r="B2228" s="471"/>
      <c r="O2228" s="471"/>
      <c r="AB2228" s="471"/>
    </row>
    <row r="2229" spans="2:28" s="470" customFormat="1">
      <c r="B2229" s="471"/>
      <c r="O2229" s="471"/>
      <c r="AB2229" s="471"/>
    </row>
    <row r="2230" spans="2:28" s="470" customFormat="1">
      <c r="B2230" s="471"/>
      <c r="O2230" s="471"/>
      <c r="AB2230" s="471"/>
    </row>
    <row r="2231" spans="2:28" s="470" customFormat="1">
      <c r="B2231" s="471"/>
      <c r="O2231" s="471"/>
      <c r="AB2231" s="471"/>
    </row>
    <row r="2232" spans="2:28" s="470" customFormat="1">
      <c r="B2232" s="471"/>
      <c r="O2232" s="471"/>
      <c r="AB2232" s="471"/>
    </row>
    <row r="2233" spans="2:28" s="470" customFormat="1">
      <c r="B2233" s="471"/>
      <c r="O2233" s="471"/>
      <c r="AB2233" s="471"/>
    </row>
    <row r="2234" spans="2:28" s="470" customFormat="1">
      <c r="B2234" s="471"/>
      <c r="O2234" s="471"/>
      <c r="AB2234" s="471"/>
    </row>
    <row r="2235" spans="2:28" s="470" customFormat="1">
      <c r="B2235" s="471"/>
      <c r="O2235" s="471"/>
      <c r="AB2235" s="471"/>
    </row>
    <row r="2236" spans="2:28" s="470" customFormat="1">
      <c r="B2236" s="471"/>
      <c r="O2236" s="471"/>
      <c r="AB2236" s="471"/>
    </row>
    <row r="2237" spans="2:28" s="470" customFormat="1">
      <c r="B2237" s="471"/>
      <c r="O2237" s="471"/>
      <c r="AB2237" s="471"/>
    </row>
    <row r="2238" spans="2:28" s="470" customFormat="1">
      <c r="B2238" s="471"/>
      <c r="O2238" s="471"/>
      <c r="AB2238" s="471"/>
    </row>
    <row r="2239" spans="2:28" s="470" customFormat="1">
      <c r="B2239" s="471"/>
      <c r="O2239" s="471"/>
      <c r="AB2239" s="471"/>
    </row>
    <row r="2240" spans="2:28" s="470" customFormat="1">
      <c r="B2240" s="471"/>
      <c r="O2240" s="471"/>
      <c r="AB2240" s="471"/>
    </row>
    <row r="2241" spans="2:28" s="470" customFormat="1">
      <c r="B2241" s="471"/>
      <c r="O2241" s="471"/>
      <c r="AB2241" s="471"/>
    </row>
    <row r="2242" spans="2:28" s="470" customFormat="1">
      <c r="B2242" s="471"/>
      <c r="O2242" s="471"/>
      <c r="AB2242" s="471"/>
    </row>
    <row r="2243" spans="2:28" s="470" customFormat="1">
      <c r="B2243" s="471"/>
      <c r="O2243" s="471"/>
      <c r="AB2243" s="471"/>
    </row>
    <row r="2244" spans="2:28" s="470" customFormat="1">
      <c r="B2244" s="471"/>
      <c r="O2244" s="471"/>
      <c r="AB2244" s="471"/>
    </row>
    <row r="2245" spans="2:28" s="470" customFormat="1">
      <c r="B2245" s="471"/>
      <c r="O2245" s="471"/>
      <c r="AB2245" s="471"/>
    </row>
    <row r="2246" spans="2:28" s="470" customFormat="1">
      <c r="B2246" s="471"/>
      <c r="O2246" s="471"/>
      <c r="AB2246" s="471"/>
    </row>
    <row r="2247" spans="2:28" s="470" customFormat="1">
      <c r="B2247" s="471"/>
      <c r="O2247" s="471"/>
      <c r="AB2247" s="471"/>
    </row>
    <row r="2248" spans="2:28" s="470" customFormat="1">
      <c r="B2248" s="471"/>
      <c r="O2248" s="471"/>
      <c r="AB2248" s="471"/>
    </row>
    <row r="2249" spans="2:28" s="470" customFormat="1">
      <c r="B2249" s="471"/>
      <c r="O2249" s="471"/>
      <c r="AB2249" s="471"/>
    </row>
    <row r="2250" spans="2:28" s="470" customFormat="1">
      <c r="B2250" s="471"/>
      <c r="O2250" s="471"/>
      <c r="AB2250" s="471"/>
    </row>
    <row r="2251" spans="2:28" s="470" customFormat="1">
      <c r="B2251" s="471"/>
      <c r="O2251" s="471"/>
      <c r="AB2251" s="471"/>
    </row>
    <row r="2252" spans="2:28" s="470" customFormat="1">
      <c r="B2252" s="471"/>
      <c r="O2252" s="471"/>
      <c r="AB2252" s="471"/>
    </row>
    <row r="2253" spans="2:28" s="470" customFormat="1">
      <c r="B2253" s="471"/>
      <c r="O2253" s="471"/>
      <c r="AB2253" s="471"/>
    </row>
    <row r="2254" spans="2:28" s="470" customFormat="1">
      <c r="B2254" s="471"/>
      <c r="O2254" s="471"/>
      <c r="AB2254" s="471"/>
    </row>
    <row r="2255" spans="2:28" s="470" customFormat="1">
      <c r="B2255" s="471"/>
      <c r="O2255" s="471"/>
      <c r="AB2255" s="471"/>
    </row>
    <row r="2256" spans="2:28" s="470" customFormat="1">
      <c r="B2256" s="471"/>
      <c r="O2256" s="471"/>
      <c r="AB2256" s="471"/>
    </row>
    <row r="2257" spans="2:28" s="470" customFormat="1">
      <c r="B2257" s="471"/>
      <c r="O2257" s="471"/>
      <c r="AB2257" s="471"/>
    </row>
    <row r="2258" spans="2:28" s="470" customFormat="1">
      <c r="B2258" s="471"/>
      <c r="O2258" s="471"/>
      <c r="AB2258" s="471"/>
    </row>
    <row r="2259" spans="2:28" s="470" customFormat="1">
      <c r="B2259" s="471"/>
      <c r="O2259" s="471"/>
      <c r="AB2259" s="471"/>
    </row>
    <row r="2260" spans="2:28" s="470" customFormat="1">
      <c r="B2260" s="471"/>
      <c r="O2260" s="471"/>
      <c r="AB2260" s="471"/>
    </row>
    <row r="2261" spans="2:28" s="470" customFormat="1">
      <c r="B2261" s="471"/>
      <c r="O2261" s="471"/>
      <c r="AB2261" s="471"/>
    </row>
    <row r="2262" spans="2:28" s="470" customFormat="1">
      <c r="B2262" s="471"/>
      <c r="O2262" s="471"/>
      <c r="AB2262" s="471"/>
    </row>
    <row r="2263" spans="2:28" s="470" customFormat="1">
      <c r="B2263" s="471"/>
      <c r="O2263" s="471"/>
      <c r="AB2263" s="471"/>
    </row>
    <row r="2264" spans="2:28" s="470" customFormat="1">
      <c r="B2264" s="471"/>
      <c r="O2264" s="471"/>
      <c r="AB2264" s="471"/>
    </row>
    <row r="2265" spans="2:28" s="470" customFormat="1">
      <c r="B2265" s="471"/>
      <c r="O2265" s="471"/>
      <c r="AB2265" s="471"/>
    </row>
    <row r="2266" spans="2:28" s="470" customFormat="1">
      <c r="B2266" s="471"/>
      <c r="O2266" s="471"/>
      <c r="AB2266" s="471"/>
    </row>
    <row r="2267" spans="2:28" s="470" customFormat="1">
      <c r="B2267" s="471"/>
      <c r="O2267" s="471"/>
      <c r="AB2267" s="471"/>
    </row>
    <row r="2268" spans="2:28" s="470" customFormat="1">
      <c r="B2268" s="471"/>
      <c r="O2268" s="471"/>
      <c r="AB2268" s="471"/>
    </row>
    <row r="2269" spans="2:28" s="470" customFormat="1">
      <c r="B2269" s="471"/>
      <c r="O2269" s="471"/>
      <c r="AB2269" s="471"/>
    </row>
    <row r="2270" spans="2:28" s="470" customFormat="1">
      <c r="B2270" s="471"/>
      <c r="O2270" s="471"/>
      <c r="AB2270" s="471"/>
    </row>
    <row r="2271" spans="2:28" s="470" customFormat="1">
      <c r="B2271" s="471"/>
      <c r="O2271" s="471"/>
      <c r="AB2271" s="471"/>
    </row>
    <row r="2272" spans="2:28" s="470" customFormat="1">
      <c r="B2272" s="471"/>
      <c r="O2272" s="471"/>
      <c r="AB2272" s="471"/>
    </row>
    <row r="2273" spans="2:28" s="470" customFormat="1">
      <c r="B2273" s="471"/>
      <c r="O2273" s="471"/>
      <c r="AB2273" s="471"/>
    </row>
    <row r="2274" spans="2:28" s="470" customFormat="1">
      <c r="B2274" s="471"/>
      <c r="O2274" s="471"/>
      <c r="AB2274" s="471"/>
    </row>
    <row r="2275" spans="2:28" s="470" customFormat="1">
      <c r="B2275" s="471"/>
      <c r="O2275" s="471"/>
      <c r="AB2275" s="471"/>
    </row>
    <row r="2276" spans="2:28" s="470" customFormat="1">
      <c r="B2276" s="471"/>
      <c r="O2276" s="471"/>
      <c r="AB2276" s="471"/>
    </row>
    <row r="2277" spans="2:28" s="470" customFormat="1">
      <c r="B2277" s="471"/>
      <c r="O2277" s="471"/>
      <c r="AB2277" s="471"/>
    </row>
    <row r="2278" spans="2:28" s="470" customFormat="1">
      <c r="B2278" s="471"/>
      <c r="O2278" s="471"/>
      <c r="AB2278" s="471"/>
    </row>
    <row r="2279" spans="2:28" s="470" customFormat="1">
      <c r="B2279" s="471"/>
      <c r="O2279" s="471"/>
      <c r="AB2279" s="471"/>
    </row>
    <row r="2280" spans="2:28" s="470" customFormat="1">
      <c r="B2280" s="471"/>
      <c r="O2280" s="471"/>
      <c r="AB2280" s="471"/>
    </row>
    <row r="2281" spans="2:28" s="470" customFormat="1">
      <c r="B2281" s="471"/>
      <c r="O2281" s="471"/>
      <c r="AB2281" s="471"/>
    </row>
    <row r="2282" spans="2:28" s="470" customFormat="1">
      <c r="B2282" s="471"/>
      <c r="O2282" s="471"/>
      <c r="AB2282" s="471"/>
    </row>
    <row r="2283" spans="2:28" s="470" customFormat="1">
      <c r="B2283" s="471"/>
      <c r="O2283" s="471"/>
      <c r="AB2283" s="471"/>
    </row>
    <row r="2284" spans="2:28" s="470" customFormat="1">
      <c r="B2284" s="471"/>
      <c r="O2284" s="471"/>
      <c r="AB2284" s="471"/>
    </row>
    <row r="2285" spans="2:28" s="470" customFormat="1">
      <c r="B2285" s="471"/>
      <c r="O2285" s="471"/>
      <c r="AB2285" s="471"/>
    </row>
    <row r="2286" spans="2:28" s="470" customFormat="1">
      <c r="B2286" s="471"/>
      <c r="O2286" s="471"/>
      <c r="AB2286" s="471"/>
    </row>
    <row r="2287" spans="2:28" s="470" customFormat="1">
      <c r="B2287" s="471"/>
      <c r="O2287" s="471"/>
      <c r="AB2287" s="471"/>
    </row>
    <row r="2288" spans="2:28" s="470" customFormat="1">
      <c r="B2288" s="471"/>
      <c r="O2288" s="471"/>
      <c r="AB2288" s="471"/>
    </row>
    <row r="2289" spans="2:28" s="470" customFormat="1">
      <c r="B2289" s="471"/>
      <c r="O2289" s="471"/>
      <c r="AB2289" s="471"/>
    </row>
    <row r="2290" spans="2:28" s="470" customFormat="1">
      <c r="B2290" s="471"/>
      <c r="O2290" s="471"/>
      <c r="AB2290" s="471"/>
    </row>
    <row r="2291" spans="2:28" s="470" customFormat="1">
      <c r="B2291" s="471"/>
      <c r="O2291" s="471"/>
      <c r="AB2291" s="471"/>
    </row>
    <row r="2292" spans="2:28" s="470" customFormat="1">
      <c r="B2292" s="471"/>
      <c r="O2292" s="471"/>
      <c r="AB2292" s="471"/>
    </row>
    <row r="2293" spans="2:28" s="470" customFormat="1">
      <c r="B2293" s="471"/>
      <c r="O2293" s="471"/>
      <c r="AB2293" s="471"/>
    </row>
    <row r="2294" spans="2:28" s="470" customFormat="1">
      <c r="B2294" s="471"/>
      <c r="O2294" s="471"/>
      <c r="AB2294" s="471"/>
    </row>
    <row r="2295" spans="2:28" s="470" customFormat="1">
      <c r="B2295" s="471"/>
      <c r="O2295" s="471"/>
      <c r="AB2295" s="471"/>
    </row>
    <row r="2296" spans="2:28" s="470" customFormat="1">
      <c r="B2296" s="471"/>
      <c r="O2296" s="471"/>
      <c r="AB2296" s="471"/>
    </row>
    <row r="2297" spans="2:28" s="470" customFormat="1">
      <c r="B2297" s="471"/>
      <c r="O2297" s="471"/>
      <c r="AB2297" s="471"/>
    </row>
    <row r="2298" spans="2:28" s="470" customFormat="1">
      <c r="B2298" s="471"/>
      <c r="O2298" s="471"/>
      <c r="AB2298" s="471"/>
    </row>
    <row r="2299" spans="2:28" s="470" customFormat="1">
      <c r="B2299" s="471"/>
      <c r="O2299" s="471"/>
      <c r="AB2299" s="471"/>
    </row>
    <row r="2300" spans="2:28" s="470" customFormat="1">
      <c r="B2300" s="471"/>
      <c r="O2300" s="471"/>
      <c r="AB2300" s="471"/>
    </row>
    <row r="2301" spans="2:28" s="470" customFormat="1">
      <c r="B2301" s="471"/>
      <c r="O2301" s="471"/>
      <c r="AB2301" s="471"/>
    </row>
    <row r="2302" spans="2:28" s="470" customFormat="1">
      <c r="B2302" s="471"/>
      <c r="O2302" s="471"/>
      <c r="AB2302" s="471"/>
    </row>
    <row r="2303" spans="2:28" s="470" customFormat="1">
      <c r="B2303" s="471"/>
      <c r="O2303" s="471"/>
      <c r="AB2303" s="471"/>
    </row>
    <row r="2304" spans="2:28" s="470" customFormat="1">
      <c r="B2304" s="471"/>
      <c r="O2304" s="471"/>
      <c r="AB2304" s="471"/>
    </row>
    <row r="2305" spans="2:28" s="470" customFormat="1">
      <c r="B2305" s="471"/>
      <c r="O2305" s="471"/>
      <c r="AB2305" s="471"/>
    </row>
    <row r="2306" spans="2:28" s="470" customFormat="1">
      <c r="B2306" s="471"/>
      <c r="O2306" s="471"/>
      <c r="AB2306" s="471"/>
    </row>
    <row r="2307" spans="2:28" s="470" customFormat="1">
      <c r="B2307" s="471"/>
      <c r="O2307" s="471"/>
      <c r="AB2307" s="471"/>
    </row>
    <row r="2308" spans="2:28" s="470" customFormat="1">
      <c r="B2308" s="471"/>
      <c r="O2308" s="471"/>
      <c r="AB2308" s="471"/>
    </row>
    <row r="2309" spans="2:28" s="470" customFormat="1">
      <c r="B2309" s="471"/>
      <c r="O2309" s="471"/>
      <c r="AB2309" s="471"/>
    </row>
    <row r="2310" spans="2:28" s="470" customFormat="1">
      <c r="B2310" s="471"/>
      <c r="O2310" s="471"/>
      <c r="AB2310" s="471"/>
    </row>
    <row r="2311" spans="2:28" s="470" customFormat="1">
      <c r="B2311" s="471"/>
      <c r="O2311" s="471"/>
      <c r="AB2311" s="471"/>
    </row>
    <row r="2312" spans="2:28" s="470" customFormat="1">
      <c r="B2312" s="471"/>
      <c r="O2312" s="471"/>
      <c r="AB2312" s="471"/>
    </row>
    <row r="2313" spans="2:28" s="470" customFormat="1">
      <c r="B2313" s="471"/>
      <c r="O2313" s="471"/>
      <c r="AB2313" s="471"/>
    </row>
    <row r="2314" spans="2:28" s="470" customFormat="1">
      <c r="B2314" s="471"/>
      <c r="O2314" s="471"/>
      <c r="AB2314" s="471"/>
    </row>
    <row r="2315" spans="2:28" s="470" customFormat="1">
      <c r="B2315" s="471"/>
      <c r="O2315" s="471"/>
      <c r="AB2315" s="471"/>
    </row>
    <row r="2316" spans="2:28" s="470" customFormat="1">
      <c r="B2316" s="471"/>
      <c r="O2316" s="471"/>
      <c r="AB2316" s="471"/>
    </row>
    <row r="2317" spans="2:28" s="470" customFormat="1">
      <c r="B2317" s="471"/>
      <c r="O2317" s="471"/>
      <c r="AB2317" s="471"/>
    </row>
    <row r="2318" spans="2:28" s="470" customFormat="1">
      <c r="B2318" s="471"/>
      <c r="O2318" s="471"/>
      <c r="AB2318" s="471"/>
    </row>
    <row r="2319" spans="2:28" s="470" customFormat="1">
      <c r="B2319" s="471"/>
      <c r="O2319" s="471"/>
      <c r="AB2319" s="471"/>
    </row>
    <row r="2320" spans="2:28" s="470" customFormat="1">
      <c r="B2320" s="471"/>
      <c r="O2320" s="471"/>
      <c r="AB2320" s="471"/>
    </row>
    <row r="2321" spans="2:28" s="470" customFormat="1">
      <c r="B2321" s="471"/>
      <c r="O2321" s="471"/>
      <c r="AB2321" s="471"/>
    </row>
    <row r="2322" spans="2:28" s="470" customFormat="1">
      <c r="B2322" s="471"/>
      <c r="O2322" s="471"/>
      <c r="AB2322" s="471"/>
    </row>
    <row r="2323" spans="2:28" s="470" customFormat="1">
      <c r="B2323" s="471"/>
      <c r="O2323" s="471"/>
      <c r="AB2323" s="471"/>
    </row>
    <row r="2324" spans="2:28" s="470" customFormat="1">
      <c r="B2324" s="471"/>
      <c r="O2324" s="471"/>
      <c r="AB2324" s="471"/>
    </row>
    <row r="2325" spans="2:28" s="470" customFormat="1">
      <c r="B2325" s="471"/>
      <c r="O2325" s="471"/>
      <c r="AB2325" s="471"/>
    </row>
    <row r="2326" spans="2:28" s="470" customFormat="1">
      <c r="B2326" s="471"/>
      <c r="O2326" s="471"/>
      <c r="AB2326" s="471"/>
    </row>
    <row r="2327" spans="2:28" s="470" customFormat="1">
      <c r="B2327" s="471"/>
      <c r="O2327" s="471"/>
      <c r="AB2327" s="471"/>
    </row>
    <row r="2328" spans="2:28" s="470" customFormat="1">
      <c r="B2328" s="471"/>
      <c r="O2328" s="471"/>
      <c r="AB2328" s="471"/>
    </row>
    <row r="2329" spans="2:28" s="470" customFormat="1">
      <c r="B2329" s="471"/>
      <c r="O2329" s="471"/>
      <c r="AB2329" s="471"/>
    </row>
    <row r="2330" spans="2:28" s="470" customFormat="1">
      <c r="B2330" s="471"/>
      <c r="O2330" s="471"/>
      <c r="AB2330" s="471"/>
    </row>
    <row r="2331" spans="2:28" s="470" customFormat="1">
      <c r="B2331" s="471"/>
      <c r="O2331" s="471"/>
      <c r="AB2331" s="471"/>
    </row>
    <row r="2332" spans="2:28" s="470" customFormat="1">
      <c r="B2332" s="471"/>
      <c r="O2332" s="471"/>
      <c r="AB2332" s="471"/>
    </row>
    <row r="2333" spans="2:28" s="470" customFormat="1">
      <c r="B2333" s="471"/>
      <c r="O2333" s="471"/>
      <c r="AB2333" s="471"/>
    </row>
    <row r="2334" spans="2:28" s="470" customFormat="1">
      <c r="B2334" s="471"/>
      <c r="O2334" s="471"/>
      <c r="AB2334" s="471"/>
    </row>
    <row r="2335" spans="2:28" s="470" customFormat="1">
      <c r="B2335" s="471"/>
      <c r="O2335" s="471"/>
      <c r="AB2335" s="471"/>
    </row>
    <row r="2336" spans="2:28" s="470" customFormat="1">
      <c r="B2336" s="471"/>
      <c r="O2336" s="471"/>
      <c r="AB2336" s="471"/>
    </row>
    <row r="2337" spans="2:28" s="470" customFormat="1">
      <c r="B2337" s="471"/>
      <c r="O2337" s="471"/>
      <c r="AB2337" s="471"/>
    </row>
    <row r="2338" spans="2:28" s="470" customFormat="1">
      <c r="B2338" s="471"/>
      <c r="O2338" s="471"/>
      <c r="AB2338" s="471"/>
    </row>
    <row r="2339" spans="2:28" s="470" customFormat="1">
      <c r="B2339" s="471"/>
      <c r="O2339" s="471"/>
      <c r="AB2339" s="471"/>
    </row>
    <row r="2340" spans="2:28" s="470" customFormat="1">
      <c r="B2340" s="471"/>
      <c r="O2340" s="471"/>
      <c r="AB2340" s="471"/>
    </row>
    <row r="2341" spans="2:28" s="470" customFormat="1">
      <c r="B2341" s="471"/>
      <c r="O2341" s="471"/>
      <c r="AB2341" s="471"/>
    </row>
    <row r="2342" spans="2:28" s="470" customFormat="1">
      <c r="B2342" s="471"/>
      <c r="O2342" s="471"/>
      <c r="AB2342" s="471"/>
    </row>
    <row r="2343" spans="2:28" s="470" customFormat="1">
      <c r="B2343" s="471"/>
      <c r="O2343" s="471"/>
      <c r="AB2343" s="471"/>
    </row>
    <row r="2344" spans="2:28" s="470" customFormat="1">
      <c r="B2344" s="471"/>
      <c r="O2344" s="471"/>
      <c r="AB2344" s="471"/>
    </row>
    <row r="2345" spans="2:28" s="470" customFormat="1">
      <c r="B2345" s="471"/>
      <c r="O2345" s="471"/>
      <c r="AB2345" s="471"/>
    </row>
    <row r="2346" spans="2:28" s="470" customFormat="1">
      <c r="B2346" s="471"/>
      <c r="O2346" s="471"/>
      <c r="AB2346" s="471"/>
    </row>
    <row r="2347" spans="2:28" s="470" customFormat="1">
      <c r="B2347" s="471"/>
      <c r="O2347" s="471"/>
      <c r="AB2347" s="471"/>
    </row>
    <row r="2348" spans="2:28" s="470" customFormat="1">
      <c r="B2348" s="471"/>
      <c r="O2348" s="471"/>
      <c r="AB2348" s="471"/>
    </row>
    <row r="2349" spans="2:28" s="470" customFormat="1">
      <c r="B2349" s="471"/>
      <c r="O2349" s="471"/>
      <c r="AB2349" s="471"/>
    </row>
    <row r="2350" spans="2:28" s="470" customFormat="1">
      <c r="B2350" s="471"/>
      <c r="O2350" s="471"/>
      <c r="AB2350" s="471"/>
    </row>
    <row r="2351" spans="2:28" s="470" customFormat="1">
      <c r="B2351" s="471"/>
      <c r="O2351" s="471"/>
      <c r="AB2351" s="471"/>
    </row>
    <row r="2352" spans="2:28" s="470" customFormat="1">
      <c r="B2352" s="471"/>
      <c r="O2352" s="471"/>
      <c r="AB2352" s="471"/>
    </row>
    <row r="2353" spans="2:28" s="470" customFormat="1">
      <c r="B2353" s="471"/>
      <c r="O2353" s="471"/>
      <c r="AB2353" s="471"/>
    </row>
    <row r="2354" spans="2:28" s="470" customFormat="1">
      <c r="B2354" s="471"/>
      <c r="O2354" s="471"/>
      <c r="AB2354" s="471"/>
    </row>
    <row r="2355" spans="2:28" s="470" customFormat="1">
      <c r="B2355" s="471"/>
      <c r="O2355" s="471"/>
      <c r="AB2355" s="471"/>
    </row>
    <row r="2356" spans="2:28" s="470" customFormat="1">
      <c r="B2356" s="471"/>
      <c r="O2356" s="471"/>
      <c r="AB2356" s="471"/>
    </row>
    <row r="2357" spans="2:28" s="470" customFormat="1">
      <c r="B2357" s="471"/>
      <c r="O2357" s="471"/>
      <c r="AB2357" s="471"/>
    </row>
    <row r="2358" spans="2:28" s="470" customFormat="1">
      <c r="B2358" s="471"/>
      <c r="O2358" s="471"/>
      <c r="AB2358" s="471"/>
    </row>
    <row r="2359" spans="2:28" s="470" customFormat="1">
      <c r="B2359" s="471"/>
      <c r="O2359" s="471"/>
      <c r="AB2359" s="471"/>
    </row>
    <row r="2360" spans="2:28" s="470" customFormat="1">
      <c r="B2360" s="471"/>
      <c r="O2360" s="471"/>
      <c r="AB2360" s="471"/>
    </row>
    <row r="2361" spans="2:28" s="470" customFormat="1">
      <c r="B2361" s="471"/>
      <c r="O2361" s="471"/>
      <c r="AB2361" s="471"/>
    </row>
    <row r="2362" spans="2:28" s="470" customFormat="1">
      <c r="B2362" s="471"/>
      <c r="O2362" s="471"/>
      <c r="AB2362" s="471"/>
    </row>
    <row r="2363" spans="2:28" s="470" customFormat="1">
      <c r="B2363" s="471"/>
      <c r="O2363" s="471"/>
      <c r="AB2363" s="471"/>
    </row>
    <row r="2364" spans="2:28" s="470" customFormat="1">
      <c r="B2364" s="471"/>
      <c r="O2364" s="471"/>
      <c r="AB2364" s="471"/>
    </row>
    <row r="2365" spans="2:28" s="470" customFormat="1">
      <c r="B2365" s="471"/>
      <c r="O2365" s="471"/>
      <c r="AB2365" s="471"/>
    </row>
    <row r="2366" spans="2:28" s="470" customFormat="1">
      <c r="B2366" s="471"/>
      <c r="O2366" s="471"/>
      <c r="AB2366" s="471"/>
    </row>
    <row r="2367" spans="2:28" s="470" customFormat="1">
      <c r="B2367" s="471"/>
      <c r="O2367" s="471"/>
      <c r="AB2367" s="471"/>
    </row>
    <row r="2368" spans="2:28" s="470" customFormat="1">
      <c r="B2368" s="471"/>
      <c r="O2368" s="471"/>
      <c r="AB2368" s="471"/>
    </row>
    <row r="2369" spans="2:28" s="470" customFormat="1">
      <c r="B2369" s="471"/>
      <c r="O2369" s="471"/>
      <c r="AB2369" s="471"/>
    </row>
    <row r="2370" spans="2:28" s="470" customFormat="1">
      <c r="B2370" s="471"/>
      <c r="O2370" s="471"/>
      <c r="AB2370" s="471"/>
    </row>
    <row r="2371" spans="2:28" s="470" customFormat="1">
      <c r="B2371" s="471"/>
      <c r="O2371" s="471"/>
      <c r="AB2371" s="471"/>
    </row>
    <row r="2372" spans="2:28" s="470" customFormat="1">
      <c r="B2372" s="471"/>
      <c r="O2372" s="471"/>
      <c r="AB2372" s="471"/>
    </row>
    <row r="2373" spans="2:28" s="470" customFormat="1">
      <c r="B2373" s="471"/>
      <c r="O2373" s="471"/>
      <c r="AB2373" s="471"/>
    </row>
    <row r="2374" spans="2:28" s="470" customFormat="1">
      <c r="B2374" s="471"/>
      <c r="O2374" s="471"/>
      <c r="AB2374" s="471"/>
    </row>
    <row r="2375" spans="2:28" s="470" customFormat="1">
      <c r="B2375" s="471"/>
      <c r="O2375" s="471"/>
      <c r="AB2375" s="471"/>
    </row>
    <row r="2376" spans="2:28" s="470" customFormat="1">
      <c r="B2376" s="471"/>
      <c r="O2376" s="471"/>
      <c r="AB2376" s="471"/>
    </row>
    <row r="2377" spans="2:28" s="470" customFormat="1">
      <c r="B2377" s="471"/>
      <c r="O2377" s="471"/>
      <c r="AB2377" s="471"/>
    </row>
    <row r="2378" spans="2:28" s="470" customFormat="1">
      <c r="B2378" s="471"/>
      <c r="O2378" s="471"/>
      <c r="AB2378" s="471"/>
    </row>
    <row r="2379" spans="2:28" s="470" customFormat="1">
      <c r="B2379" s="471"/>
      <c r="O2379" s="471"/>
      <c r="AB2379" s="471"/>
    </row>
    <row r="2380" spans="2:28" s="470" customFormat="1">
      <c r="B2380" s="471"/>
      <c r="O2380" s="471"/>
      <c r="AB2380" s="471"/>
    </row>
    <row r="2381" spans="2:28" s="470" customFormat="1">
      <c r="B2381" s="471"/>
      <c r="O2381" s="471"/>
      <c r="AB2381" s="471"/>
    </row>
    <row r="2382" spans="2:28" s="470" customFormat="1">
      <c r="B2382" s="471"/>
      <c r="O2382" s="471"/>
      <c r="AB2382" s="471"/>
    </row>
    <row r="2383" spans="2:28" s="470" customFormat="1">
      <c r="B2383" s="471"/>
      <c r="O2383" s="471"/>
      <c r="AB2383" s="471"/>
    </row>
    <row r="2384" spans="2:28" s="470" customFormat="1">
      <c r="B2384" s="471"/>
      <c r="O2384" s="471"/>
      <c r="AB2384" s="471"/>
    </row>
    <row r="2385" spans="2:28" s="470" customFormat="1">
      <c r="B2385" s="471"/>
      <c r="O2385" s="471"/>
      <c r="AB2385" s="471"/>
    </row>
    <row r="2386" spans="2:28" s="470" customFormat="1">
      <c r="B2386" s="471"/>
      <c r="O2386" s="471"/>
      <c r="AB2386" s="471"/>
    </row>
    <row r="2387" spans="2:28" s="470" customFormat="1">
      <c r="B2387" s="471"/>
      <c r="O2387" s="471"/>
      <c r="AB2387" s="471"/>
    </row>
    <row r="2388" spans="2:28" s="470" customFormat="1">
      <c r="B2388" s="471"/>
      <c r="O2388" s="471"/>
      <c r="AB2388" s="471"/>
    </row>
    <row r="2389" spans="2:28" s="470" customFormat="1">
      <c r="B2389" s="471"/>
      <c r="O2389" s="471"/>
      <c r="AB2389" s="471"/>
    </row>
    <row r="2390" spans="2:28" s="470" customFormat="1">
      <c r="B2390" s="471"/>
      <c r="O2390" s="471"/>
      <c r="AB2390" s="471"/>
    </row>
    <row r="2391" spans="2:28" s="470" customFormat="1">
      <c r="B2391" s="471"/>
      <c r="O2391" s="471"/>
      <c r="AB2391" s="471"/>
    </row>
    <row r="2392" spans="2:28" s="470" customFormat="1">
      <c r="B2392" s="471"/>
      <c r="O2392" s="471"/>
      <c r="AB2392" s="471"/>
    </row>
    <row r="2393" spans="2:28" s="470" customFormat="1">
      <c r="B2393" s="471"/>
      <c r="O2393" s="471"/>
      <c r="AB2393" s="471"/>
    </row>
    <row r="2394" spans="2:28" s="470" customFormat="1">
      <c r="B2394" s="471"/>
      <c r="O2394" s="471"/>
      <c r="AB2394" s="471"/>
    </row>
    <row r="2395" spans="2:28" s="470" customFormat="1">
      <c r="B2395" s="471"/>
      <c r="O2395" s="471"/>
      <c r="AB2395" s="471"/>
    </row>
    <row r="2396" spans="2:28" s="470" customFormat="1">
      <c r="B2396" s="471"/>
      <c r="O2396" s="471"/>
      <c r="AB2396" s="471"/>
    </row>
    <row r="2397" spans="2:28" s="470" customFormat="1">
      <c r="B2397" s="471"/>
      <c r="O2397" s="471"/>
      <c r="AB2397" s="471"/>
    </row>
    <row r="2398" spans="2:28" s="470" customFormat="1">
      <c r="B2398" s="471"/>
      <c r="O2398" s="471"/>
      <c r="AB2398" s="471"/>
    </row>
    <row r="2399" spans="2:28" s="470" customFormat="1">
      <c r="B2399" s="471"/>
      <c r="O2399" s="471"/>
      <c r="AB2399" s="471"/>
    </row>
    <row r="2400" spans="2:28" s="470" customFormat="1">
      <c r="B2400" s="471"/>
      <c r="O2400" s="471"/>
      <c r="AB2400" s="471"/>
    </row>
    <row r="2401" spans="2:28" s="470" customFormat="1">
      <c r="B2401" s="471"/>
      <c r="O2401" s="471"/>
      <c r="AB2401" s="471"/>
    </row>
    <row r="2402" spans="2:28" s="470" customFormat="1">
      <c r="B2402" s="471"/>
      <c r="O2402" s="471"/>
      <c r="AB2402" s="471"/>
    </row>
    <row r="2403" spans="2:28" s="470" customFormat="1">
      <c r="B2403" s="471"/>
      <c r="O2403" s="471"/>
      <c r="AB2403" s="471"/>
    </row>
    <row r="2404" spans="2:28" s="470" customFormat="1">
      <c r="B2404" s="471"/>
      <c r="O2404" s="471"/>
      <c r="AB2404" s="471"/>
    </row>
    <row r="2405" spans="2:28" s="470" customFormat="1">
      <c r="B2405" s="471"/>
      <c r="O2405" s="471"/>
      <c r="AB2405" s="471"/>
    </row>
    <row r="2406" spans="2:28" s="470" customFormat="1">
      <c r="B2406" s="471"/>
      <c r="O2406" s="471"/>
      <c r="AB2406" s="471"/>
    </row>
    <row r="2407" spans="2:28" s="470" customFormat="1">
      <c r="B2407" s="471"/>
      <c r="O2407" s="471"/>
      <c r="AB2407" s="471"/>
    </row>
    <row r="2408" spans="2:28" s="470" customFormat="1">
      <c r="B2408" s="471"/>
      <c r="O2408" s="471"/>
      <c r="AB2408" s="471"/>
    </row>
    <row r="2409" spans="2:28" s="470" customFormat="1">
      <c r="B2409" s="471"/>
      <c r="O2409" s="471"/>
      <c r="AB2409" s="471"/>
    </row>
    <row r="2410" spans="2:28" s="470" customFormat="1">
      <c r="B2410" s="471"/>
      <c r="O2410" s="471"/>
      <c r="AB2410" s="471"/>
    </row>
    <row r="2411" spans="2:28" s="470" customFormat="1">
      <c r="B2411" s="471"/>
      <c r="O2411" s="471"/>
      <c r="AB2411" s="471"/>
    </row>
    <row r="2412" spans="2:28" s="470" customFormat="1">
      <c r="B2412" s="471"/>
      <c r="O2412" s="471"/>
      <c r="AB2412" s="471"/>
    </row>
    <row r="2413" spans="2:28" s="470" customFormat="1">
      <c r="B2413" s="471"/>
      <c r="O2413" s="471"/>
      <c r="AB2413" s="471"/>
    </row>
    <row r="2414" spans="2:28" s="470" customFormat="1">
      <c r="B2414" s="471"/>
      <c r="O2414" s="471"/>
      <c r="AB2414" s="471"/>
    </row>
    <row r="2415" spans="2:28" s="470" customFormat="1">
      <c r="B2415" s="471"/>
      <c r="O2415" s="471"/>
      <c r="AB2415" s="471"/>
    </row>
    <row r="2416" spans="2:28" s="470" customFormat="1">
      <c r="B2416" s="471"/>
      <c r="O2416" s="471"/>
      <c r="AB2416" s="471"/>
    </row>
    <row r="2417" spans="2:28" s="470" customFormat="1">
      <c r="B2417" s="471"/>
      <c r="O2417" s="471"/>
      <c r="AB2417" s="471"/>
    </row>
    <row r="2418" spans="2:28" s="470" customFormat="1">
      <c r="B2418" s="471"/>
      <c r="O2418" s="471"/>
      <c r="AB2418" s="471"/>
    </row>
    <row r="2419" spans="2:28" s="470" customFormat="1">
      <c r="B2419" s="471"/>
      <c r="O2419" s="471"/>
      <c r="AB2419" s="471"/>
    </row>
    <row r="2420" spans="2:28" s="470" customFormat="1">
      <c r="B2420" s="471"/>
      <c r="O2420" s="471"/>
      <c r="AB2420" s="471"/>
    </row>
    <row r="2421" spans="2:28" s="470" customFormat="1">
      <c r="B2421" s="471"/>
      <c r="O2421" s="471"/>
      <c r="AB2421" s="471"/>
    </row>
    <row r="2422" spans="2:28" s="470" customFormat="1">
      <c r="B2422" s="471"/>
      <c r="O2422" s="471"/>
      <c r="AB2422" s="471"/>
    </row>
    <row r="2423" spans="2:28" s="470" customFormat="1">
      <c r="B2423" s="471"/>
      <c r="O2423" s="471"/>
      <c r="AB2423" s="471"/>
    </row>
    <row r="2424" spans="2:28" s="470" customFormat="1">
      <c r="B2424" s="471"/>
      <c r="O2424" s="471"/>
      <c r="AB2424" s="471"/>
    </row>
    <row r="2425" spans="2:28" s="470" customFormat="1">
      <c r="B2425" s="471"/>
      <c r="O2425" s="471"/>
      <c r="AB2425" s="471"/>
    </row>
    <row r="2426" spans="2:28" s="470" customFormat="1">
      <c r="B2426" s="471"/>
      <c r="O2426" s="471"/>
      <c r="AB2426" s="471"/>
    </row>
    <row r="2427" spans="2:28" s="470" customFormat="1">
      <c r="B2427" s="471"/>
      <c r="O2427" s="471"/>
      <c r="AB2427" s="471"/>
    </row>
    <row r="2428" spans="2:28" s="470" customFormat="1">
      <c r="B2428" s="471"/>
      <c r="O2428" s="471"/>
      <c r="AB2428" s="471"/>
    </row>
    <row r="2429" spans="2:28" s="470" customFormat="1">
      <c r="B2429" s="471"/>
      <c r="O2429" s="471"/>
      <c r="AB2429" s="471"/>
    </row>
    <row r="2430" spans="2:28" s="470" customFormat="1">
      <c r="B2430" s="471"/>
      <c r="O2430" s="471"/>
      <c r="AB2430" s="471"/>
    </row>
    <row r="2431" spans="2:28" s="470" customFormat="1">
      <c r="B2431" s="471"/>
      <c r="O2431" s="471"/>
      <c r="AB2431" s="471"/>
    </row>
    <row r="2432" spans="2:28" s="470" customFormat="1">
      <c r="B2432" s="471"/>
      <c r="O2432" s="471"/>
      <c r="AB2432" s="471"/>
    </row>
    <row r="2433" spans="2:28" s="470" customFormat="1">
      <c r="B2433" s="471"/>
      <c r="O2433" s="471"/>
      <c r="AB2433" s="471"/>
    </row>
    <row r="2434" spans="2:28" s="470" customFormat="1">
      <c r="B2434" s="471"/>
      <c r="O2434" s="471"/>
      <c r="AB2434" s="471"/>
    </row>
    <row r="2435" spans="2:28" s="470" customFormat="1">
      <c r="B2435" s="471"/>
      <c r="O2435" s="471"/>
      <c r="AB2435" s="471"/>
    </row>
    <row r="2436" spans="2:28" s="470" customFormat="1">
      <c r="B2436" s="471"/>
      <c r="O2436" s="471"/>
      <c r="AB2436" s="471"/>
    </row>
    <row r="2437" spans="2:28" s="470" customFormat="1">
      <c r="B2437" s="471"/>
      <c r="O2437" s="471"/>
      <c r="AB2437" s="471"/>
    </row>
    <row r="2438" spans="2:28" s="470" customFormat="1">
      <c r="B2438" s="471"/>
      <c r="O2438" s="471"/>
      <c r="AB2438" s="471"/>
    </row>
    <row r="2439" spans="2:28" s="470" customFormat="1">
      <c r="B2439" s="471"/>
      <c r="O2439" s="471"/>
      <c r="AB2439" s="471"/>
    </row>
    <row r="2440" spans="2:28" s="470" customFormat="1">
      <c r="B2440" s="471"/>
      <c r="O2440" s="471"/>
      <c r="AB2440" s="471"/>
    </row>
    <row r="2441" spans="2:28" s="470" customFormat="1">
      <c r="B2441" s="471"/>
      <c r="O2441" s="471"/>
      <c r="AB2441" s="471"/>
    </row>
    <row r="2442" spans="2:28" s="470" customFormat="1">
      <c r="B2442" s="471"/>
      <c r="O2442" s="471"/>
      <c r="AB2442" s="471"/>
    </row>
    <row r="2443" spans="2:28" s="470" customFormat="1">
      <c r="B2443" s="471"/>
      <c r="O2443" s="471"/>
      <c r="AB2443" s="471"/>
    </row>
    <row r="2444" spans="2:28" s="470" customFormat="1">
      <c r="B2444" s="471"/>
      <c r="O2444" s="471"/>
      <c r="AB2444" s="471"/>
    </row>
    <row r="2445" spans="2:28" s="470" customFormat="1">
      <c r="B2445" s="471"/>
      <c r="O2445" s="471"/>
      <c r="AB2445" s="471"/>
    </row>
    <row r="2446" spans="2:28" s="470" customFormat="1">
      <c r="B2446" s="471"/>
      <c r="O2446" s="471"/>
      <c r="AB2446" s="471"/>
    </row>
    <row r="2447" spans="2:28" s="470" customFormat="1">
      <c r="B2447" s="471"/>
      <c r="O2447" s="471"/>
      <c r="AB2447" s="471"/>
    </row>
    <row r="2448" spans="2:28" s="470" customFormat="1">
      <c r="B2448" s="471"/>
      <c r="O2448" s="471"/>
      <c r="AB2448" s="471"/>
    </row>
    <row r="2449" spans="2:28" s="470" customFormat="1">
      <c r="B2449" s="471"/>
      <c r="O2449" s="471"/>
      <c r="AB2449" s="471"/>
    </row>
    <row r="2450" spans="2:28" s="470" customFormat="1">
      <c r="B2450" s="471"/>
      <c r="O2450" s="471"/>
      <c r="AB2450" s="471"/>
    </row>
    <row r="2451" spans="2:28" s="470" customFormat="1">
      <c r="B2451" s="471"/>
      <c r="O2451" s="471"/>
      <c r="AB2451" s="471"/>
    </row>
    <row r="2452" spans="2:28" s="470" customFormat="1">
      <c r="B2452" s="471"/>
      <c r="O2452" s="471"/>
      <c r="AB2452" s="471"/>
    </row>
    <row r="2453" spans="2:28" s="470" customFormat="1">
      <c r="B2453" s="471"/>
      <c r="O2453" s="471"/>
      <c r="AB2453" s="471"/>
    </row>
    <row r="2454" spans="2:28" s="470" customFormat="1">
      <c r="B2454" s="471"/>
      <c r="O2454" s="471"/>
      <c r="AB2454" s="471"/>
    </row>
    <row r="2455" spans="2:28" s="470" customFormat="1">
      <c r="B2455" s="471"/>
      <c r="O2455" s="471"/>
      <c r="AB2455" s="471"/>
    </row>
    <row r="2456" spans="2:28" s="470" customFormat="1">
      <c r="B2456" s="471"/>
      <c r="O2456" s="471"/>
      <c r="AB2456" s="471"/>
    </row>
    <row r="2457" spans="2:28" s="470" customFormat="1">
      <c r="B2457" s="471"/>
      <c r="O2457" s="471"/>
      <c r="AB2457" s="471"/>
    </row>
    <row r="2458" spans="2:28" s="470" customFormat="1">
      <c r="B2458" s="471"/>
      <c r="O2458" s="471"/>
      <c r="AB2458" s="471"/>
    </row>
    <row r="2459" spans="2:28" s="470" customFormat="1">
      <c r="B2459" s="471"/>
      <c r="O2459" s="471"/>
      <c r="AB2459" s="471"/>
    </row>
    <row r="2460" spans="2:28" s="470" customFormat="1">
      <c r="B2460" s="471"/>
      <c r="O2460" s="471"/>
      <c r="AB2460" s="471"/>
    </row>
    <row r="2461" spans="2:28" s="470" customFormat="1">
      <c r="B2461" s="471"/>
      <c r="O2461" s="471"/>
      <c r="AB2461" s="471"/>
    </row>
    <row r="2462" spans="2:28" s="470" customFormat="1">
      <c r="B2462" s="471"/>
      <c r="O2462" s="471"/>
      <c r="AB2462" s="471"/>
    </row>
    <row r="2463" spans="2:28" s="470" customFormat="1">
      <c r="B2463" s="471"/>
      <c r="O2463" s="471"/>
      <c r="AB2463" s="471"/>
    </row>
    <row r="2464" spans="2:28" s="470" customFormat="1">
      <c r="B2464" s="471"/>
      <c r="O2464" s="471"/>
      <c r="AB2464" s="471"/>
    </row>
    <row r="2465" spans="2:28" s="470" customFormat="1">
      <c r="B2465" s="471"/>
      <c r="O2465" s="471"/>
      <c r="AB2465" s="471"/>
    </row>
    <row r="2466" spans="2:28" s="470" customFormat="1">
      <c r="B2466" s="471"/>
      <c r="O2466" s="471"/>
      <c r="AB2466" s="471"/>
    </row>
    <row r="2467" spans="2:28" s="470" customFormat="1">
      <c r="B2467" s="471"/>
      <c r="O2467" s="471"/>
      <c r="AB2467" s="471"/>
    </row>
    <row r="2468" spans="2:28" s="470" customFormat="1">
      <c r="B2468" s="471"/>
      <c r="O2468" s="471"/>
      <c r="AB2468" s="471"/>
    </row>
    <row r="2469" spans="2:28" s="470" customFormat="1">
      <c r="B2469" s="471"/>
      <c r="O2469" s="471"/>
      <c r="AB2469" s="471"/>
    </row>
    <row r="2470" spans="2:28" s="470" customFormat="1">
      <c r="B2470" s="471"/>
      <c r="O2470" s="471"/>
      <c r="AB2470" s="471"/>
    </row>
    <row r="2471" spans="2:28" s="470" customFormat="1">
      <c r="B2471" s="471"/>
      <c r="O2471" s="471"/>
      <c r="AB2471" s="471"/>
    </row>
    <row r="2472" spans="2:28" s="470" customFormat="1">
      <c r="B2472" s="471"/>
      <c r="O2472" s="471"/>
      <c r="AB2472" s="471"/>
    </row>
    <row r="2473" spans="2:28" s="470" customFormat="1">
      <c r="B2473" s="471"/>
      <c r="O2473" s="471"/>
      <c r="AB2473" s="471"/>
    </row>
    <row r="2474" spans="2:28" s="470" customFormat="1">
      <c r="B2474" s="471"/>
      <c r="O2474" s="471"/>
      <c r="AB2474" s="471"/>
    </row>
    <row r="2475" spans="2:28" s="470" customFormat="1">
      <c r="B2475" s="471"/>
      <c r="O2475" s="471"/>
      <c r="AB2475" s="471"/>
    </row>
    <row r="2476" spans="2:28" s="470" customFormat="1">
      <c r="B2476" s="471"/>
      <c r="O2476" s="471"/>
      <c r="AB2476" s="471"/>
    </row>
    <row r="2477" spans="2:28" s="470" customFormat="1">
      <c r="B2477" s="471"/>
      <c r="O2477" s="471"/>
      <c r="AB2477" s="471"/>
    </row>
    <row r="2478" spans="2:28" s="470" customFormat="1">
      <c r="B2478" s="471"/>
      <c r="O2478" s="471"/>
      <c r="AB2478" s="471"/>
    </row>
    <row r="2479" spans="2:28" s="470" customFormat="1">
      <c r="B2479" s="471"/>
      <c r="O2479" s="471"/>
      <c r="AB2479" s="471"/>
    </row>
    <row r="2480" spans="2:28" s="470" customFormat="1">
      <c r="B2480" s="471"/>
      <c r="O2480" s="471"/>
      <c r="AB2480" s="471"/>
    </row>
    <row r="2481" spans="2:28" s="470" customFormat="1">
      <c r="B2481" s="471"/>
      <c r="O2481" s="471"/>
      <c r="AB2481" s="471"/>
    </row>
    <row r="2482" spans="2:28" s="470" customFormat="1">
      <c r="B2482" s="471"/>
      <c r="O2482" s="471"/>
      <c r="AB2482" s="471"/>
    </row>
    <row r="2483" spans="2:28" s="470" customFormat="1">
      <c r="B2483" s="471"/>
      <c r="O2483" s="471"/>
      <c r="AB2483" s="471"/>
    </row>
    <row r="2484" spans="2:28" s="470" customFormat="1">
      <c r="B2484" s="471"/>
      <c r="O2484" s="471"/>
      <c r="AB2484" s="471"/>
    </row>
    <row r="2485" spans="2:28" s="470" customFormat="1">
      <c r="B2485" s="471"/>
      <c r="O2485" s="471"/>
      <c r="AB2485" s="471"/>
    </row>
    <row r="2486" spans="2:28" s="470" customFormat="1">
      <c r="B2486" s="471"/>
      <c r="O2486" s="471"/>
      <c r="AB2486" s="471"/>
    </row>
    <row r="2487" spans="2:28" s="470" customFormat="1">
      <c r="B2487" s="471"/>
      <c r="O2487" s="471"/>
      <c r="AB2487" s="471"/>
    </row>
    <row r="2488" spans="2:28" s="470" customFormat="1">
      <c r="B2488" s="471"/>
      <c r="O2488" s="471"/>
      <c r="AB2488" s="471"/>
    </row>
    <row r="2489" spans="2:28" s="470" customFormat="1">
      <c r="B2489" s="471"/>
      <c r="O2489" s="471"/>
      <c r="AB2489" s="471"/>
    </row>
    <row r="2490" spans="2:28" s="470" customFormat="1">
      <c r="B2490" s="471"/>
      <c r="O2490" s="471"/>
      <c r="AB2490" s="471"/>
    </row>
    <row r="2491" spans="2:28" s="470" customFormat="1">
      <c r="B2491" s="471"/>
      <c r="O2491" s="471"/>
      <c r="AB2491" s="471"/>
    </row>
    <row r="2492" spans="2:28" s="470" customFormat="1">
      <c r="B2492" s="471"/>
      <c r="O2492" s="471"/>
      <c r="AB2492" s="471"/>
    </row>
    <row r="2493" spans="2:28" s="470" customFormat="1">
      <c r="B2493" s="471"/>
      <c r="O2493" s="471"/>
      <c r="AB2493" s="471"/>
    </row>
    <row r="2494" spans="2:28" s="470" customFormat="1">
      <c r="B2494" s="471"/>
      <c r="O2494" s="471"/>
      <c r="AB2494" s="471"/>
    </row>
    <row r="2495" spans="2:28" s="470" customFormat="1">
      <c r="B2495" s="471"/>
      <c r="O2495" s="471"/>
      <c r="AB2495" s="471"/>
    </row>
    <row r="2496" spans="2:28" s="470" customFormat="1">
      <c r="B2496" s="471"/>
      <c r="O2496" s="471"/>
      <c r="AB2496" s="471"/>
    </row>
    <row r="2497" spans="2:28" s="470" customFormat="1">
      <c r="B2497" s="471"/>
      <c r="O2497" s="471"/>
      <c r="AB2497" s="471"/>
    </row>
    <row r="2498" spans="2:28" s="470" customFormat="1">
      <c r="B2498" s="471"/>
      <c r="O2498" s="471"/>
      <c r="AB2498" s="471"/>
    </row>
    <row r="2499" spans="2:28" s="470" customFormat="1">
      <c r="B2499" s="471"/>
      <c r="O2499" s="471"/>
      <c r="AB2499" s="471"/>
    </row>
    <row r="2500" spans="2:28" s="470" customFormat="1">
      <c r="B2500" s="471"/>
      <c r="O2500" s="471"/>
      <c r="AB2500" s="471"/>
    </row>
    <row r="2501" spans="2:28" s="470" customFormat="1">
      <c r="B2501" s="471"/>
      <c r="O2501" s="471"/>
      <c r="AB2501" s="471"/>
    </row>
    <row r="2502" spans="2:28" s="470" customFormat="1">
      <c r="B2502" s="471"/>
      <c r="O2502" s="471"/>
      <c r="AB2502" s="471"/>
    </row>
    <row r="2503" spans="2:28" s="470" customFormat="1">
      <c r="B2503" s="471"/>
      <c r="O2503" s="471"/>
      <c r="AB2503" s="471"/>
    </row>
    <row r="2504" spans="2:28" s="470" customFormat="1">
      <c r="B2504" s="471"/>
      <c r="O2504" s="471"/>
      <c r="AB2504" s="471"/>
    </row>
    <row r="2505" spans="2:28" s="470" customFormat="1">
      <c r="B2505" s="471"/>
      <c r="O2505" s="471"/>
      <c r="AB2505" s="471"/>
    </row>
    <row r="2506" spans="2:28" s="470" customFormat="1">
      <c r="B2506" s="471"/>
      <c r="O2506" s="471"/>
      <c r="AB2506" s="471"/>
    </row>
    <row r="2507" spans="2:28" s="470" customFormat="1">
      <c r="B2507" s="471"/>
      <c r="O2507" s="471"/>
      <c r="AB2507" s="471"/>
    </row>
    <row r="2508" spans="2:28" s="470" customFormat="1">
      <c r="B2508" s="471"/>
      <c r="O2508" s="471"/>
      <c r="AB2508" s="471"/>
    </row>
    <row r="2509" spans="2:28" s="470" customFormat="1">
      <c r="B2509" s="471"/>
      <c r="O2509" s="471"/>
      <c r="AB2509" s="471"/>
    </row>
    <row r="2510" spans="2:28" s="470" customFormat="1">
      <c r="B2510" s="471"/>
      <c r="O2510" s="471"/>
      <c r="AB2510" s="471"/>
    </row>
    <row r="2511" spans="2:28" s="470" customFormat="1">
      <c r="B2511" s="471"/>
      <c r="O2511" s="471"/>
      <c r="AB2511" s="471"/>
    </row>
    <row r="2512" spans="2:28" s="470" customFormat="1">
      <c r="B2512" s="471"/>
      <c r="O2512" s="471"/>
      <c r="AB2512" s="471"/>
    </row>
    <row r="2513" spans="2:28" s="470" customFormat="1">
      <c r="B2513" s="471"/>
      <c r="O2513" s="471"/>
      <c r="AB2513" s="471"/>
    </row>
    <row r="2514" spans="2:28" s="470" customFormat="1">
      <c r="B2514" s="471"/>
      <c r="O2514" s="471"/>
      <c r="AB2514" s="471"/>
    </row>
    <row r="2515" spans="2:28" s="470" customFormat="1">
      <c r="B2515" s="471"/>
      <c r="O2515" s="471"/>
      <c r="AB2515" s="471"/>
    </row>
    <row r="2516" spans="2:28" s="470" customFormat="1">
      <c r="B2516" s="471"/>
      <c r="O2516" s="471"/>
      <c r="AB2516" s="471"/>
    </row>
    <row r="2517" spans="2:28" s="470" customFormat="1">
      <c r="B2517" s="471"/>
      <c r="O2517" s="471"/>
      <c r="AB2517" s="471"/>
    </row>
    <row r="2518" spans="2:28" s="470" customFormat="1">
      <c r="B2518" s="471"/>
      <c r="O2518" s="471"/>
      <c r="AB2518" s="471"/>
    </row>
    <row r="2519" spans="2:28" s="470" customFormat="1">
      <c r="B2519" s="471"/>
      <c r="O2519" s="471"/>
      <c r="AB2519" s="471"/>
    </row>
    <row r="2520" spans="2:28" s="470" customFormat="1">
      <c r="B2520" s="471"/>
      <c r="O2520" s="471"/>
      <c r="AB2520" s="471"/>
    </row>
    <row r="2521" spans="2:28" s="470" customFormat="1">
      <c r="B2521" s="471"/>
      <c r="O2521" s="471"/>
      <c r="AB2521" s="471"/>
    </row>
    <row r="2522" spans="2:28" s="470" customFormat="1">
      <c r="B2522" s="471"/>
      <c r="O2522" s="471"/>
      <c r="AB2522" s="471"/>
    </row>
    <row r="2523" spans="2:28" s="470" customFormat="1">
      <c r="B2523" s="471"/>
      <c r="O2523" s="471"/>
      <c r="AB2523" s="471"/>
    </row>
    <row r="2524" spans="2:28" s="470" customFormat="1">
      <c r="B2524" s="471"/>
      <c r="O2524" s="471"/>
      <c r="AB2524" s="471"/>
    </row>
    <row r="2525" spans="2:28" s="470" customFormat="1">
      <c r="B2525" s="471"/>
      <c r="O2525" s="471"/>
      <c r="AB2525" s="471"/>
    </row>
    <row r="2526" spans="2:28" s="470" customFormat="1">
      <c r="B2526" s="471"/>
      <c r="O2526" s="471"/>
      <c r="AB2526" s="471"/>
    </row>
    <row r="2527" spans="2:28" s="470" customFormat="1">
      <c r="B2527" s="471"/>
      <c r="O2527" s="471"/>
      <c r="AB2527" s="471"/>
    </row>
    <row r="2528" spans="2:28" s="470" customFormat="1">
      <c r="B2528" s="471"/>
      <c r="O2528" s="471"/>
      <c r="AB2528" s="471"/>
    </row>
    <row r="2529" spans="2:28" s="470" customFormat="1">
      <c r="B2529" s="471"/>
      <c r="O2529" s="471"/>
      <c r="AB2529" s="471"/>
    </row>
    <row r="2530" spans="2:28" s="470" customFormat="1">
      <c r="B2530" s="471"/>
      <c r="O2530" s="471"/>
      <c r="AB2530" s="471"/>
    </row>
    <row r="2531" spans="2:28" s="470" customFormat="1">
      <c r="B2531" s="471"/>
      <c r="O2531" s="471"/>
      <c r="AB2531" s="471"/>
    </row>
    <row r="2532" spans="2:28" s="470" customFormat="1">
      <c r="B2532" s="471"/>
      <c r="O2532" s="471"/>
      <c r="AB2532" s="471"/>
    </row>
    <row r="2533" spans="2:28" s="470" customFormat="1">
      <c r="B2533" s="471"/>
      <c r="O2533" s="471"/>
      <c r="AB2533" s="471"/>
    </row>
    <row r="2534" spans="2:28" s="470" customFormat="1">
      <c r="B2534" s="471"/>
      <c r="O2534" s="471"/>
      <c r="AB2534" s="471"/>
    </row>
    <row r="2535" spans="2:28" s="470" customFormat="1">
      <c r="B2535" s="471"/>
      <c r="O2535" s="471"/>
      <c r="AB2535" s="471"/>
    </row>
    <row r="2536" spans="2:28" s="470" customFormat="1">
      <c r="B2536" s="471"/>
      <c r="O2536" s="471"/>
      <c r="AB2536" s="471"/>
    </row>
    <row r="2537" spans="2:28" s="470" customFormat="1">
      <c r="B2537" s="471"/>
      <c r="O2537" s="471"/>
      <c r="AB2537" s="471"/>
    </row>
    <row r="2538" spans="2:28" s="470" customFormat="1">
      <c r="B2538" s="471"/>
      <c r="O2538" s="471"/>
      <c r="AB2538" s="471"/>
    </row>
    <row r="2539" spans="2:28" s="470" customFormat="1">
      <c r="B2539" s="471"/>
      <c r="O2539" s="471"/>
      <c r="AB2539" s="471"/>
    </row>
    <row r="2540" spans="2:28" s="470" customFormat="1">
      <c r="B2540" s="471"/>
      <c r="O2540" s="471"/>
      <c r="AB2540" s="471"/>
    </row>
    <row r="2541" spans="2:28" s="470" customFormat="1">
      <c r="B2541" s="471"/>
      <c r="O2541" s="471"/>
      <c r="AB2541" s="471"/>
    </row>
    <row r="2542" spans="2:28" s="470" customFormat="1">
      <c r="B2542" s="471"/>
      <c r="O2542" s="471"/>
      <c r="AB2542" s="471"/>
    </row>
    <row r="2543" spans="2:28" s="470" customFormat="1">
      <c r="B2543" s="471"/>
      <c r="O2543" s="471"/>
      <c r="AB2543" s="471"/>
    </row>
    <row r="2544" spans="2:28" s="470" customFormat="1">
      <c r="B2544" s="471"/>
      <c r="O2544" s="471"/>
      <c r="AB2544" s="471"/>
    </row>
    <row r="2545" spans="2:28" s="470" customFormat="1">
      <c r="B2545" s="471"/>
      <c r="O2545" s="471"/>
      <c r="AB2545" s="471"/>
    </row>
    <row r="2546" spans="2:28" s="470" customFormat="1">
      <c r="B2546" s="471"/>
      <c r="O2546" s="471"/>
      <c r="AB2546" s="471"/>
    </row>
    <row r="2547" spans="2:28" s="470" customFormat="1">
      <c r="B2547" s="471"/>
      <c r="O2547" s="471"/>
      <c r="AB2547" s="471"/>
    </row>
    <row r="2548" spans="2:28" s="470" customFormat="1">
      <c r="B2548" s="471"/>
      <c r="O2548" s="471"/>
      <c r="AB2548" s="471"/>
    </row>
    <row r="2549" spans="2:28" s="470" customFormat="1">
      <c r="B2549" s="471"/>
      <c r="O2549" s="471"/>
      <c r="AB2549" s="471"/>
    </row>
    <row r="2550" spans="2:28" s="470" customFormat="1">
      <c r="B2550" s="471"/>
      <c r="O2550" s="471"/>
      <c r="AB2550" s="471"/>
    </row>
    <row r="2551" spans="2:28" s="470" customFormat="1">
      <c r="B2551" s="471"/>
      <c r="O2551" s="471"/>
      <c r="AB2551" s="471"/>
    </row>
    <row r="2552" spans="2:28" s="470" customFormat="1">
      <c r="B2552" s="471"/>
      <c r="O2552" s="471"/>
      <c r="AB2552" s="471"/>
    </row>
    <row r="2553" spans="2:28" s="470" customFormat="1">
      <c r="B2553" s="471"/>
      <c r="O2553" s="471"/>
      <c r="AB2553" s="471"/>
    </row>
    <row r="2554" spans="2:28" s="470" customFormat="1">
      <c r="B2554" s="471"/>
      <c r="O2554" s="471"/>
      <c r="AB2554" s="471"/>
    </row>
    <row r="2555" spans="2:28" s="470" customFormat="1">
      <c r="B2555" s="471"/>
      <c r="O2555" s="471"/>
      <c r="AB2555" s="471"/>
    </row>
    <row r="2556" spans="2:28" s="470" customFormat="1">
      <c r="B2556" s="471"/>
      <c r="O2556" s="471"/>
      <c r="AB2556" s="471"/>
    </row>
    <row r="2557" spans="2:28" s="470" customFormat="1">
      <c r="B2557" s="471"/>
      <c r="O2557" s="471"/>
      <c r="AB2557" s="471"/>
    </row>
    <row r="2558" spans="2:28" s="470" customFormat="1">
      <c r="B2558" s="471"/>
      <c r="O2558" s="471"/>
      <c r="AB2558" s="471"/>
    </row>
    <row r="2559" spans="2:28" s="470" customFormat="1">
      <c r="B2559" s="471"/>
      <c r="O2559" s="471"/>
      <c r="AB2559" s="471"/>
    </row>
    <row r="2560" spans="2:28" s="470" customFormat="1">
      <c r="B2560" s="471"/>
      <c r="O2560" s="471"/>
      <c r="AB2560" s="471"/>
    </row>
    <row r="2561" spans="2:28" s="470" customFormat="1">
      <c r="B2561" s="471"/>
      <c r="O2561" s="471"/>
      <c r="AB2561" s="471"/>
    </row>
    <row r="2562" spans="2:28" s="470" customFormat="1">
      <c r="B2562" s="471"/>
      <c r="O2562" s="471"/>
      <c r="AB2562" s="471"/>
    </row>
    <row r="2563" spans="2:28" s="470" customFormat="1">
      <c r="B2563" s="471"/>
      <c r="O2563" s="471"/>
      <c r="AB2563" s="471"/>
    </row>
    <row r="2564" spans="2:28" s="470" customFormat="1">
      <c r="B2564" s="471"/>
      <c r="O2564" s="471"/>
      <c r="AB2564" s="471"/>
    </row>
    <row r="2565" spans="2:28" s="470" customFormat="1">
      <c r="B2565" s="471"/>
      <c r="O2565" s="471"/>
      <c r="AB2565" s="471"/>
    </row>
    <row r="2566" spans="2:28" s="470" customFormat="1">
      <c r="B2566" s="471"/>
      <c r="O2566" s="471"/>
      <c r="AB2566" s="471"/>
    </row>
    <row r="2567" spans="2:28" s="470" customFormat="1">
      <c r="B2567" s="471"/>
      <c r="O2567" s="471"/>
      <c r="AB2567" s="471"/>
    </row>
    <row r="2568" spans="2:28" s="470" customFormat="1">
      <c r="B2568" s="471"/>
      <c r="O2568" s="471"/>
      <c r="AB2568" s="471"/>
    </row>
    <row r="2569" spans="2:28" s="470" customFormat="1">
      <c r="B2569" s="471"/>
      <c r="O2569" s="471"/>
      <c r="AB2569" s="471"/>
    </row>
    <row r="2570" spans="2:28" s="470" customFormat="1">
      <c r="B2570" s="471"/>
      <c r="O2570" s="471"/>
      <c r="AB2570" s="471"/>
    </row>
    <row r="2571" spans="2:28" s="470" customFormat="1">
      <c r="B2571" s="471"/>
      <c r="O2571" s="471"/>
      <c r="AB2571" s="471"/>
    </row>
    <row r="2572" spans="2:28" s="470" customFormat="1">
      <c r="B2572" s="471"/>
      <c r="O2572" s="471"/>
      <c r="AB2572" s="471"/>
    </row>
    <row r="2573" spans="2:28" s="470" customFormat="1">
      <c r="B2573" s="471"/>
      <c r="O2573" s="471"/>
      <c r="AB2573" s="471"/>
    </row>
    <row r="2574" spans="2:28" s="470" customFormat="1">
      <c r="B2574" s="471"/>
      <c r="O2574" s="471"/>
      <c r="AB2574" s="471"/>
    </row>
    <row r="2575" spans="2:28" s="470" customFormat="1">
      <c r="B2575" s="471"/>
      <c r="O2575" s="471"/>
      <c r="AB2575" s="471"/>
    </row>
    <row r="2576" spans="2:28" s="470" customFormat="1">
      <c r="B2576" s="471"/>
      <c r="O2576" s="471"/>
      <c r="AB2576" s="471"/>
    </row>
    <row r="2577" spans="2:28" s="470" customFormat="1">
      <c r="B2577" s="471"/>
      <c r="O2577" s="471"/>
      <c r="AB2577" s="471"/>
    </row>
    <row r="2578" spans="2:28" s="470" customFormat="1">
      <c r="B2578" s="471"/>
      <c r="O2578" s="471"/>
      <c r="AB2578" s="471"/>
    </row>
    <row r="2579" spans="2:28" s="470" customFormat="1">
      <c r="B2579" s="471"/>
      <c r="O2579" s="471"/>
      <c r="AB2579" s="471"/>
    </row>
    <row r="2580" spans="2:28" s="470" customFormat="1">
      <c r="B2580" s="471"/>
      <c r="O2580" s="471"/>
      <c r="AB2580" s="471"/>
    </row>
    <row r="2581" spans="2:28" s="470" customFormat="1">
      <c r="B2581" s="471"/>
      <c r="O2581" s="471"/>
      <c r="AB2581" s="471"/>
    </row>
    <row r="2582" spans="2:28" s="470" customFormat="1">
      <c r="B2582" s="471"/>
      <c r="O2582" s="471"/>
      <c r="AB2582" s="471"/>
    </row>
    <row r="2583" spans="2:28" s="470" customFormat="1">
      <c r="B2583" s="471"/>
      <c r="O2583" s="471"/>
      <c r="AB2583" s="471"/>
    </row>
    <row r="2584" spans="2:28" s="470" customFormat="1">
      <c r="B2584" s="471"/>
      <c r="O2584" s="471"/>
      <c r="AB2584" s="471"/>
    </row>
    <row r="2585" spans="2:28" s="470" customFormat="1">
      <c r="B2585" s="471"/>
      <c r="O2585" s="471"/>
      <c r="AB2585" s="471"/>
    </row>
    <row r="2586" spans="2:28" s="470" customFormat="1">
      <c r="B2586" s="471"/>
      <c r="O2586" s="471"/>
      <c r="AB2586" s="471"/>
    </row>
    <row r="2587" spans="2:28" s="470" customFormat="1">
      <c r="B2587" s="471"/>
      <c r="O2587" s="471"/>
      <c r="AB2587" s="471"/>
    </row>
    <row r="2588" spans="2:28" s="470" customFormat="1">
      <c r="B2588" s="471"/>
      <c r="O2588" s="471"/>
      <c r="AB2588" s="471"/>
    </row>
    <row r="2589" spans="2:28" s="470" customFormat="1">
      <c r="B2589" s="471"/>
      <c r="O2589" s="471"/>
      <c r="AB2589" s="471"/>
    </row>
    <row r="2590" spans="2:28" s="470" customFormat="1">
      <c r="B2590" s="471"/>
      <c r="O2590" s="471"/>
      <c r="AB2590" s="471"/>
    </row>
    <row r="2591" spans="2:28" s="470" customFormat="1">
      <c r="B2591" s="471"/>
      <c r="O2591" s="471"/>
      <c r="AB2591" s="471"/>
    </row>
    <row r="2592" spans="2:28" s="470" customFormat="1">
      <c r="B2592" s="471"/>
      <c r="O2592" s="471"/>
      <c r="AB2592" s="471"/>
    </row>
    <row r="2593" spans="2:28" s="470" customFormat="1">
      <c r="B2593" s="471"/>
      <c r="O2593" s="471"/>
      <c r="AB2593" s="471"/>
    </row>
    <row r="2594" spans="2:28" s="470" customFormat="1">
      <c r="B2594" s="471"/>
      <c r="O2594" s="471"/>
      <c r="AB2594" s="471"/>
    </row>
    <row r="2595" spans="2:28" s="470" customFormat="1">
      <c r="B2595" s="471"/>
      <c r="O2595" s="471"/>
      <c r="AB2595" s="471"/>
    </row>
    <row r="2596" spans="2:28" s="470" customFormat="1">
      <c r="B2596" s="471"/>
      <c r="O2596" s="471"/>
      <c r="AB2596" s="471"/>
    </row>
    <row r="2597" spans="2:28" s="470" customFormat="1">
      <c r="B2597" s="471"/>
      <c r="O2597" s="471"/>
      <c r="AB2597" s="471"/>
    </row>
    <row r="2598" spans="2:28" s="470" customFormat="1">
      <c r="B2598" s="471"/>
      <c r="O2598" s="471"/>
      <c r="AB2598" s="471"/>
    </row>
    <row r="2599" spans="2:28" s="470" customFormat="1">
      <c r="B2599" s="471"/>
      <c r="O2599" s="471"/>
      <c r="AB2599" s="471"/>
    </row>
    <row r="2600" spans="2:28" s="470" customFormat="1">
      <c r="B2600" s="471"/>
      <c r="O2600" s="471"/>
      <c r="AB2600" s="471"/>
    </row>
    <row r="2601" spans="2:28" s="470" customFormat="1">
      <c r="B2601" s="471"/>
      <c r="O2601" s="471"/>
      <c r="AB2601" s="471"/>
    </row>
    <row r="2602" spans="2:28" s="470" customFormat="1">
      <c r="B2602" s="471"/>
      <c r="O2602" s="471"/>
      <c r="AB2602" s="471"/>
    </row>
    <row r="2603" spans="2:28" s="470" customFormat="1">
      <c r="B2603" s="471"/>
      <c r="O2603" s="471"/>
      <c r="AB2603" s="471"/>
    </row>
    <row r="2604" spans="2:28" s="470" customFormat="1">
      <c r="B2604" s="471"/>
      <c r="O2604" s="471"/>
      <c r="AB2604" s="471"/>
    </row>
    <row r="2605" spans="2:28" s="470" customFormat="1">
      <c r="B2605" s="471"/>
      <c r="O2605" s="471"/>
      <c r="AB2605" s="471"/>
    </row>
    <row r="2606" spans="2:28" s="470" customFormat="1">
      <c r="B2606" s="471"/>
      <c r="O2606" s="471"/>
      <c r="AB2606" s="471"/>
    </row>
    <row r="2607" spans="2:28" s="470" customFormat="1">
      <c r="B2607" s="471"/>
      <c r="O2607" s="471"/>
      <c r="AB2607" s="471"/>
    </row>
    <row r="2608" spans="2:28" s="470" customFormat="1">
      <c r="B2608" s="471"/>
      <c r="O2608" s="471"/>
      <c r="AB2608" s="471"/>
    </row>
    <row r="2609" spans="2:28" s="470" customFormat="1">
      <c r="B2609" s="471"/>
      <c r="O2609" s="471"/>
      <c r="AB2609" s="471"/>
    </row>
    <row r="2610" spans="2:28" s="470" customFormat="1">
      <c r="B2610" s="471"/>
      <c r="O2610" s="471"/>
      <c r="AB2610" s="471"/>
    </row>
    <row r="2611" spans="2:28" s="470" customFormat="1">
      <c r="B2611" s="471"/>
      <c r="O2611" s="471"/>
      <c r="AB2611" s="471"/>
    </row>
    <row r="2612" spans="2:28" s="470" customFormat="1">
      <c r="B2612" s="471"/>
      <c r="O2612" s="471"/>
      <c r="AB2612" s="471"/>
    </row>
    <row r="2613" spans="2:28" s="470" customFormat="1">
      <c r="B2613" s="471"/>
      <c r="O2613" s="471"/>
      <c r="AB2613" s="471"/>
    </row>
    <row r="2614" spans="2:28" s="470" customFormat="1">
      <c r="B2614" s="471"/>
      <c r="O2614" s="471"/>
      <c r="AB2614" s="471"/>
    </row>
    <row r="2615" spans="2:28" s="470" customFormat="1">
      <c r="B2615" s="471"/>
      <c r="O2615" s="471"/>
      <c r="AB2615" s="471"/>
    </row>
    <row r="2616" spans="2:28" s="470" customFormat="1">
      <c r="B2616" s="471"/>
      <c r="O2616" s="471"/>
      <c r="AB2616" s="471"/>
    </row>
    <row r="2617" spans="2:28" s="470" customFormat="1">
      <c r="B2617" s="471"/>
      <c r="O2617" s="471"/>
      <c r="AB2617" s="471"/>
    </row>
    <row r="2618" spans="2:28" s="470" customFormat="1">
      <c r="B2618" s="471"/>
      <c r="O2618" s="471"/>
      <c r="AB2618" s="471"/>
    </row>
    <row r="2619" spans="2:28" s="470" customFormat="1">
      <c r="B2619" s="471"/>
      <c r="O2619" s="471"/>
      <c r="AB2619" s="471"/>
    </row>
    <row r="2620" spans="2:28" s="470" customFormat="1">
      <c r="B2620" s="471"/>
      <c r="O2620" s="471"/>
      <c r="AB2620" s="471"/>
    </row>
    <row r="2621" spans="2:28" s="470" customFormat="1">
      <c r="B2621" s="471"/>
      <c r="O2621" s="471"/>
      <c r="AB2621" s="471"/>
    </row>
    <row r="2622" spans="2:28" s="470" customFormat="1">
      <c r="B2622" s="471"/>
      <c r="O2622" s="471"/>
      <c r="AB2622" s="471"/>
    </row>
    <row r="2623" spans="2:28" s="470" customFormat="1">
      <c r="B2623" s="471"/>
      <c r="O2623" s="471"/>
      <c r="AB2623" s="471"/>
    </row>
    <row r="2624" spans="2:28" s="470" customFormat="1">
      <c r="B2624" s="471"/>
      <c r="O2624" s="471"/>
      <c r="AB2624" s="471"/>
    </row>
    <row r="2625" spans="2:28" s="470" customFormat="1">
      <c r="B2625" s="471"/>
      <c r="O2625" s="471"/>
      <c r="AB2625" s="471"/>
    </row>
    <row r="2626" spans="2:28" s="470" customFormat="1">
      <c r="B2626" s="471"/>
      <c r="O2626" s="471"/>
      <c r="AB2626" s="471"/>
    </row>
    <row r="2627" spans="2:28" s="470" customFormat="1">
      <c r="B2627" s="471"/>
      <c r="O2627" s="471"/>
      <c r="AB2627" s="471"/>
    </row>
    <row r="2628" spans="2:28" s="470" customFormat="1">
      <c r="B2628" s="471"/>
      <c r="O2628" s="471"/>
      <c r="AB2628" s="471"/>
    </row>
    <row r="2629" spans="2:28" s="470" customFormat="1">
      <c r="B2629" s="471"/>
      <c r="O2629" s="471"/>
      <c r="AB2629" s="471"/>
    </row>
    <row r="2630" spans="2:28" s="470" customFormat="1">
      <c r="B2630" s="471"/>
      <c r="O2630" s="471"/>
      <c r="AB2630" s="471"/>
    </row>
    <row r="2631" spans="2:28" s="470" customFormat="1">
      <c r="B2631" s="471"/>
      <c r="O2631" s="471"/>
      <c r="AB2631" s="471"/>
    </row>
    <row r="2632" spans="2:28" s="470" customFormat="1">
      <c r="B2632" s="471"/>
      <c r="O2632" s="471"/>
      <c r="AB2632" s="471"/>
    </row>
    <row r="2633" spans="2:28" s="470" customFormat="1">
      <c r="B2633" s="471"/>
      <c r="O2633" s="471"/>
      <c r="AB2633" s="471"/>
    </row>
    <row r="2634" spans="2:28" s="470" customFormat="1">
      <c r="B2634" s="471"/>
      <c r="O2634" s="471"/>
      <c r="AB2634" s="471"/>
    </row>
    <row r="2635" spans="2:28" s="470" customFormat="1">
      <c r="B2635" s="471"/>
      <c r="O2635" s="471"/>
      <c r="AB2635" s="471"/>
    </row>
    <row r="2636" spans="2:28" s="470" customFormat="1">
      <c r="B2636" s="471"/>
      <c r="O2636" s="471"/>
      <c r="AB2636" s="471"/>
    </row>
    <row r="2637" spans="2:28" s="470" customFormat="1">
      <c r="B2637" s="471"/>
      <c r="O2637" s="471"/>
      <c r="AB2637" s="471"/>
    </row>
    <row r="2638" spans="2:28" s="470" customFormat="1">
      <c r="B2638" s="471"/>
      <c r="O2638" s="471"/>
      <c r="AB2638" s="471"/>
    </row>
    <row r="2639" spans="2:28" s="470" customFormat="1">
      <c r="B2639" s="471"/>
      <c r="O2639" s="471"/>
      <c r="AB2639" s="471"/>
    </row>
    <row r="2640" spans="2:28" s="470" customFormat="1">
      <c r="B2640" s="471"/>
      <c r="O2640" s="471"/>
      <c r="AB2640" s="471"/>
    </row>
    <row r="2641" spans="2:28" s="470" customFormat="1">
      <c r="B2641" s="471"/>
      <c r="O2641" s="471"/>
      <c r="AB2641" s="471"/>
    </row>
    <row r="2642" spans="2:28" s="470" customFormat="1">
      <c r="B2642" s="471"/>
      <c r="O2642" s="471"/>
      <c r="AB2642" s="471"/>
    </row>
    <row r="2643" spans="2:28" s="470" customFormat="1">
      <c r="B2643" s="471"/>
      <c r="O2643" s="471"/>
      <c r="AB2643" s="471"/>
    </row>
    <row r="2644" spans="2:28" s="470" customFormat="1">
      <c r="B2644" s="471"/>
      <c r="O2644" s="471"/>
      <c r="AB2644" s="471"/>
    </row>
    <row r="2645" spans="2:28" s="470" customFormat="1">
      <c r="B2645" s="471"/>
      <c r="O2645" s="471"/>
      <c r="AB2645" s="471"/>
    </row>
    <row r="2646" spans="2:28" s="470" customFormat="1">
      <c r="B2646" s="471"/>
      <c r="O2646" s="471"/>
      <c r="AB2646" s="471"/>
    </row>
    <row r="2647" spans="2:28" s="470" customFormat="1">
      <c r="B2647" s="471"/>
      <c r="O2647" s="471"/>
      <c r="AB2647" s="471"/>
    </row>
    <row r="2648" spans="2:28" s="470" customFormat="1">
      <c r="B2648" s="471"/>
      <c r="O2648" s="471"/>
      <c r="AB2648" s="471"/>
    </row>
    <row r="2649" spans="2:28" s="470" customFormat="1">
      <c r="B2649" s="471"/>
      <c r="O2649" s="471"/>
      <c r="AB2649" s="471"/>
    </row>
    <row r="2650" spans="2:28" s="470" customFormat="1">
      <c r="B2650" s="471"/>
      <c r="O2650" s="471"/>
      <c r="AB2650" s="471"/>
    </row>
    <row r="2651" spans="2:28" s="470" customFormat="1">
      <c r="B2651" s="471"/>
      <c r="O2651" s="471"/>
      <c r="AB2651" s="471"/>
    </row>
    <row r="2652" spans="2:28" s="470" customFormat="1">
      <c r="B2652" s="471"/>
      <c r="O2652" s="471"/>
      <c r="AB2652" s="471"/>
    </row>
    <row r="2653" spans="2:28" s="470" customFormat="1">
      <c r="B2653" s="471"/>
      <c r="O2653" s="471"/>
      <c r="AB2653" s="471"/>
    </row>
    <row r="2654" spans="2:28" s="470" customFormat="1">
      <c r="B2654" s="471"/>
      <c r="O2654" s="471"/>
      <c r="AB2654" s="471"/>
    </row>
    <row r="2655" spans="2:28" s="470" customFormat="1">
      <c r="B2655" s="471"/>
      <c r="O2655" s="471"/>
      <c r="AB2655" s="471"/>
    </row>
    <row r="2656" spans="2:28" s="470" customFormat="1">
      <c r="B2656" s="471"/>
      <c r="O2656" s="471"/>
      <c r="AB2656" s="471"/>
    </row>
    <row r="2657" spans="2:28" s="470" customFormat="1">
      <c r="B2657" s="471"/>
      <c r="O2657" s="471"/>
      <c r="AB2657" s="471"/>
    </row>
    <row r="2658" spans="2:28" s="470" customFormat="1">
      <c r="B2658" s="471"/>
      <c r="O2658" s="471"/>
      <c r="AB2658" s="471"/>
    </row>
    <row r="2659" spans="2:28" s="470" customFormat="1">
      <c r="B2659" s="471"/>
      <c r="O2659" s="471"/>
      <c r="AB2659" s="471"/>
    </row>
    <row r="2660" spans="2:28" s="470" customFormat="1">
      <c r="B2660" s="471"/>
      <c r="O2660" s="471"/>
      <c r="AB2660" s="471"/>
    </row>
    <row r="2661" spans="2:28" s="470" customFormat="1">
      <c r="B2661" s="471"/>
      <c r="O2661" s="471"/>
      <c r="AB2661" s="471"/>
    </row>
    <row r="2662" spans="2:28" s="470" customFormat="1">
      <c r="B2662" s="471"/>
      <c r="O2662" s="471"/>
      <c r="AB2662" s="471"/>
    </row>
    <row r="2663" spans="2:28" s="470" customFormat="1">
      <c r="B2663" s="471"/>
      <c r="O2663" s="471"/>
      <c r="AB2663" s="471"/>
    </row>
    <row r="2664" spans="2:28" s="470" customFormat="1">
      <c r="B2664" s="471"/>
      <c r="O2664" s="471"/>
      <c r="AB2664" s="471"/>
    </row>
    <row r="2665" spans="2:28" s="470" customFormat="1">
      <c r="B2665" s="471"/>
      <c r="O2665" s="471"/>
      <c r="AB2665" s="471"/>
    </row>
    <row r="2666" spans="2:28" s="470" customFormat="1">
      <c r="B2666" s="471"/>
      <c r="O2666" s="471"/>
      <c r="AB2666" s="471"/>
    </row>
    <row r="2667" spans="2:28" s="470" customFormat="1">
      <c r="B2667" s="471"/>
      <c r="O2667" s="471"/>
      <c r="AB2667" s="471"/>
    </row>
    <row r="2668" spans="2:28" s="470" customFormat="1">
      <c r="B2668" s="471"/>
      <c r="O2668" s="471"/>
      <c r="AB2668" s="471"/>
    </row>
    <row r="2669" spans="2:28" s="470" customFormat="1">
      <c r="B2669" s="471"/>
      <c r="O2669" s="471"/>
      <c r="AB2669" s="471"/>
    </row>
    <row r="2670" spans="2:28" s="470" customFormat="1">
      <c r="B2670" s="471"/>
      <c r="O2670" s="471"/>
      <c r="AB2670" s="471"/>
    </row>
    <row r="2671" spans="2:28" s="470" customFormat="1">
      <c r="B2671" s="471"/>
      <c r="O2671" s="471"/>
      <c r="AB2671" s="471"/>
    </row>
    <row r="2672" spans="2:28" s="470" customFormat="1">
      <c r="B2672" s="471"/>
      <c r="O2672" s="471"/>
      <c r="AB2672" s="471"/>
    </row>
    <row r="2673" spans="2:28" s="470" customFormat="1">
      <c r="B2673" s="471"/>
      <c r="O2673" s="471"/>
      <c r="AB2673" s="471"/>
    </row>
    <row r="2674" spans="2:28" s="470" customFormat="1">
      <c r="B2674" s="471"/>
      <c r="O2674" s="471"/>
      <c r="AB2674" s="471"/>
    </row>
    <row r="2675" spans="2:28" s="470" customFormat="1">
      <c r="B2675" s="471"/>
      <c r="O2675" s="471"/>
      <c r="AB2675" s="471"/>
    </row>
    <row r="2676" spans="2:28" s="470" customFormat="1">
      <c r="B2676" s="471"/>
      <c r="O2676" s="471"/>
      <c r="AB2676" s="471"/>
    </row>
    <row r="2677" spans="2:28" s="470" customFormat="1">
      <c r="B2677" s="471"/>
      <c r="O2677" s="471"/>
      <c r="AB2677" s="471"/>
    </row>
    <row r="2678" spans="2:28" s="470" customFormat="1">
      <c r="B2678" s="471"/>
      <c r="O2678" s="471"/>
      <c r="AB2678" s="471"/>
    </row>
    <row r="2679" spans="2:28" s="470" customFormat="1">
      <c r="B2679" s="471"/>
      <c r="O2679" s="471"/>
      <c r="AB2679" s="471"/>
    </row>
    <row r="2680" spans="2:28" s="470" customFormat="1">
      <c r="B2680" s="471"/>
      <c r="O2680" s="471"/>
      <c r="AB2680" s="471"/>
    </row>
    <row r="2681" spans="2:28" s="470" customFormat="1">
      <c r="B2681" s="471"/>
      <c r="O2681" s="471"/>
      <c r="AB2681" s="471"/>
    </row>
    <row r="2682" spans="2:28" s="470" customFormat="1">
      <c r="B2682" s="471"/>
      <c r="O2682" s="471"/>
      <c r="AB2682" s="471"/>
    </row>
    <row r="2683" spans="2:28" s="470" customFormat="1">
      <c r="B2683" s="471"/>
      <c r="O2683" s="471"/>
      <c r="AB2683" s="471"/>
    </row>
    <row r="2684" spans="2:28" s="470" customFormat="1">
      <c r="B2684" s="471"/>
      <c r="O2684" s="471"/>
      <c r="AB2684" s="471"/>
    </row>
    <row r="2685" spans="2:28" s="470" customFormat="1">
      <c r="B2685" s="471"/>
      <c r="O2685" s="471"/>
      <c r="AB2685" s="471"/>
    </row>
    <row r="2686" spans="2:28" s="470" customFormat="1">
      <c r="B2686" s="471"/>
      <c r="O2686" s="471"/>
      <c r="AB2686" s="471"/>
    </row>
    <row r="2687" spans="2:28" s="470" customFormat="1">
      <c r="B2687" s="471"/>
      <c r="O2687" s="471"/>
      <c r="AB2687" s="471"/>
    </row>
    <row r="2688" spans="2:28" s="470" customFormat="1">
      <c r="B2688" s="471"/>
      <c r="O2688" s="471"/>
      <c r="AB2688" s="471"/>
    </row>
    <row r="2689" spans="2:28" s="470" customFormat="1">
      <c r="B2689" s="471"/>
      <c r="O2689" s="471"/>
      <c r="AB2689" s="471"/>
    </row>
    <row r="2690" spans="2:28" s="470" customFormat="1">
      <c r="B2690" s="471"/>
      <c r="O2690" s="471"/>
      <c r="AB2690" s="471"/>
    </row>
    <row r="2691" spans="2:28" s="470" customFormat="1">
      <c r="B2691" s="471"/>
      <c r="O2691" s="471"/>
      <c r="AB2691" s="471"/>
    </row>
    <row r="2692" spans="2:28" s="470" customFormat="1">
      <c r="B2692" s="471"/>
      <c r="O2692" s="471"/>
      <c r="AB2692" s="471"/>
    </row>
    <row r="2693" spans="2:28" s="470" customFormat="1">
      <c r="B2693" s="471"/>
      <c r="O2693" s="471"/>
      <c r="AB2693" s="471"/>
    </row>
    <row r="2694" spans="2:28" s="470" customFormat="1">
      <c r="B2694" s="471"/>
      <c r="O2694" s="471"/>
      <c r="AB2694" s="471"/>
    </row>
    <row r="2695" spans="2:28" s="470" customFormat="1">
      <c r="B2695" s="471"/>
      <c r="O2695" s="471"/>
      <c r="AB2695" s="471"/>
    </row>
    <row r="2696" spans="2:28" s="470" customFormat="1">
      <c r="B2696" s="471"/>
      <c r="O2696" s="471"/>
      <c r="AB2696" s="471"/>
    </row>
    <row r="2697" spans="2:28" s="470" customFormat="1">
      <c r="B2697" s="471"/>
      <c r="O2697" s="471"/>
      <c r="AB2697" s="471"/>
    </row>
    <row r="2698" spans="2:28" s="470" customFormat="1">
      <c r="B2698" s="471"/>
      <c r="O2698" s="471"/>
      <c r="AB2698" s="471"/>
    </row>
    <row r="2699" spans="2:28" s="470" customFormat="1">
      <c r="B2699" s="471"/>
      <c r="O2699" s="471"/>
      <c r="AB2699" s="471"/>
    </row>
    <row r="2700" spans="2:28" s="470" customFormat="1">
      <c r="B2700" s="471"/>
      <c r="O2700" s="471"/>
      <c r="AB2700" s="471"/>
    </row>
    <row r="2701" spans="2:28" s="470" customFormat="1">
      <c r="B2701" s="471"/>
      <c r="O2701" s="471"/>
      <c r="AB2701" s="471"/>
    </row>
    <row r="2702" spans="2:28" s="470" customFormat="1">
      <c r="B2702" s="471"/>
      <c r="O2702" s="471"/>
      <c r="AB2702" s="471"/>
    </row>
    <row r="2703" spans="2:28" s="470" customFormat="1">
      <c r="B2703" s="471"/>
      <c r="O2703" s="471"/>
      <c r="AB2703" s="471"/>
    </row>
    <row r="2704" spans="2:28" s="470" customFormat="1">
      <c r="B2704" s="471"/>
      <c r="O2704" s="471"/>
      <c r="AB2704" s="471"/>
    </row>
    <row r="2705" spans="2:28" s="470" customFormat="1">
      <c r="B2705" s="471"/>
      <c r="O2705" s="471"/>
      <c r="AB2705" s="471"/>
    </row>
    <row r="2706" spans="2:28" s="470" customFormat="1">
      <c r="B2706" s="471"/>
      <c r="O2706" s="471"/>
      <c r="AB2706" s="471"/>
    </row>
    <row r="2707" spans="2:28" s="470" customFormat="1">
      <c r="B2707" s="471"/>
      <c r="O2707" s="471"/>
      <c r="AB2707" s="471"/>
    </row>
    <row r="2708" spans="2:28" s="470" customFormat="1">
      <c r="B2708" s="471"/>
      <c r="O2708" s="471"/>
      <c r="AB2708" s="471"/>
    </row>
    <row r="2709" spans="2:28" s="470" customFormat="1">
      <c r="B2709" s="471"/>
      <c r="O2709" s="471"/>
      <c r="AB2709" s="471"/>
    </row>
    <row r="2710" spans="2:28" s="470" customFormat="1">
      <c r="B2710" s="471"/>
      <c r="O2710" s="471"/>
      <c r="AB2710" s="471"/>
    </row>
    <row r="2711" spans="2:28" s="470" customFormat="1">
      <c r="B2711" s="471"/>
      <c r="O2711" s="471"/>
      <c r="AB2711" s="471"/>
    </row>
    <row r="2712" spans="2:28" s="470" customFormat="1">
      <c r="B2712" s="471"/>
      <c r="O2712" s="471"/>
      <c r="AB2712" s="471"/>
    </row>
    <row r="2713" spans="2:28" s="470" customFormat="1">
      <c r="B2713" s="471"/>
      <c r="O2713" s="471"/>
      <c r="AB2713" s="471"/>
    </row>
    <row r="2714" spans="2:28" s="470" customFormat="1">
      <c r="B2714" s="471"/>
      <c r="O2714" s="471"/>
      <c r="AB2714" s="471"/>
    </row>
    <row r="2715" spans="2:28" s="470" customFormat="1">
      <c r="B2715" s="471"/>
      <c r="O2715" s="471"/>
      <c r="AB2715" s="471"/>
    </row>
    <row r="2716" spans="2:28" s="470" customFormat="1">
      <c r="B2716" s="471"/>
      <c r="O2716" s="471"/>
      <c r="AB2716" s="471"/>
    </row>
    <row r="2717" spans="2:28" s="470" customFormat="1">
      <c r="B2717" s="471"/>
      <c r="O2717" s="471"/>
      <c r="AB2717" s="471"/>
    </row>
    <row r="2718" spans="2:28" s="470" customFormat="1">
      <c r="B2718" s="471"/>
      <c r="O2718" s="471"/>
      <c r="AB2718" s="471"/>
    </row>
    <row r="2719" spans="2:28" s="470" customFormat="1">
      <c r="B2719" s="471"/>
      <c r="O2719" s="471"/>
      <c r="AB2719" s="471"/>
    </row>
    <row r="2720" spans="2:28" s="470" customFormat="1">
      <c r="B2720" s="471"/>
      <c r="O2720" s="471"/>
      <c r="AB2720" s="471"/>
    </row>
    <row r="2721" spans="2:28" s="470" customFormat="1">
      <c r="B2721" s="471"/>
      <c r="O2721" s="471"/>
      <c r="AB2721" s="471"/>
    </row>
    <row r="2722" spans="2:28" s="470" customFormat="1">
      <c r="B2722" s="471"/>
      <c r="O2722" s="471"/>
      <c r="AB2722" s="471"/>
    </row>
    <row r="2723" spans="2:28" s="470" customFormat="1">
      <c r="B2723" s="471"/>
      <c r="O2723" s="471"/>
      <c r="AB2723" s="471"/>
    </row>
    <row r="2724" spans="2:28" s="470" customFormat="1">
      <c r="B2724" s="471"/>
      <c r="O2724" s="471"/>
      <c r="AB2724" s="471"/>
    </row>
    <row r="2725" spans="2:28" s="470" customFormat="1">
      <c r="B2725" s="471"/>
      <c r="O2725" s="471"/>
      <c r="AB2725" s="471"/>
    </row>
    <row r="2726" spans="2:28" s="470" customFormat="1">
      <c r="B2726" s="471"/>
      <c r="O2726" s="471"/>
      <c r="AB2726" s="471"/>
    </row>
    <row r="2727" spans="2:28" s="470" customFormat="1">
      <c r="B2727" s="471"/>
      <c r="O2727" s="471"/>
      <c r="AB2727" s="471"/>
    </row>
    <row r="2728" spans="2:28" s="470" customFormat="1">
      <c r="B2728" s="471"/>
      <c r="O2728" s="471"/>
      <c r="AB2728" s="471"/>
    </row>
    <row r="2729" spans="2:28" s="470" customFormat="1">
      <c r="B2729" s="471"/>
      <c r="O2729" s="471"/>
      <c r="AB2729" s="471"/>
    </row>
    <row r="2730" spans="2:28" s="470" customFormat="1">
      <c r="B2730" s="471"/>
      <c r="O2730" s="471"/>
      <c r="AB2730" s="471"/>
    </row>
    <row r="2731" spans="2:28" s="470" customFormat="1">
      <c r="B2731" s="471"/>
      <c r="O2731" s="471"/>
      <c r="AB2731" s="471"/>
    </row>
    <row r="2732" spans="2:28" s="470" customFormat="1">
      <c r="B2732" s="471"/>
      <c r="O2732" s="471"/>
      <c r="AB2732" s="471"/>
    </row>
    <row r="2733" spans="2:28" s="470" customFormat="1">
      <c r="B2733" s="471"/>
      <c r="O2733" s="471"/>
      <c r="AB2733" s="471"/>
    </row>
    <row r="2734" spans="2:28" s="470" customFormat="1">
      <c r="B2734" s="471"/>
      <c r="O2734" s="471"/>
      <c r="AB2734" s="471"/>
    </row>
    <row r="2735" spans="2:28" s="470" customFormat="1">
      <c r="B2735" s="471"/>
      <c r="O2735" s="471"/>
      <c r="AB2735" s="471"/>
    </row>
    <row r="2736" spans="2:28" s="470" customFormat="1">
      <c r="B2736" s="471"/>
      <c r="O2736" s="471"/>
      <c r="AB2736" s="471"/>
    </row>
    <row r="2737" spans="2:28" s="470" customFormat="1">
      <c r="B2737" s="471"/>
      <c r="O2737" s="471"/>
      <c r="AB2737" s="471"/>
    </row>
    <row r="2738" spans="2:28" s="470" customFormat="1">
      <c r="B2738" s="471"/>
      <c r="O2738" s="471"/>
      <c r="AB2738" s="471"/>
    </row>
    <row r="2739" spans="2:28" s="470" customFormat="1">
      <c r="B2739" s="471"/>
      <c r="O2739" s="471"/>
      <c r="AB2739" s="471"/>
    </row>
    <row r="2740" spans="2:28" s="470" customFormat="1">
      <c r="B2740" s="471"/>
      <c r="O2740" s="471"/>
      <c r="AB2740" s="471"/>
    </row>
    <row r="2741" spans="2:28" s="470" customFormat="1">
      <c r="B2741" s="471"/>
      <c r="O2741" s="471"/>
      <c r="AB2741" s="471"/>
    </row>
    <row r="2742" spans="2:28" s="470" customFormat="1">
      <c r="B2742" s="471"/>
      <c r="O2742" s="471"/>
      <c r="AB2742" s="471"/>
    </row>
    <row r="2743" spans="2:28" s="470" customFormat="1">
      <c r="B2743" s="471"/>
      <c r="O2743" s="471"/>
      <c r="AB2743" s="471"/>
    </row>
    <row r="2744" spans="2:28" s="470" customFormat="1">
      <c r="B2744" s="471"/>
      <c r="O2744" s="471"/>
      <c r="AB2744" s="471"/>
    </row>
    <row r="2745" spans="2:28" s="470" customFormat="1">
      <c r="B2745" s="471"/>
      <c r="O2745" s="471"/>
      <c r="AB2745" s="471"/>
    </row>
    <row r="2746" spans="2:28" s="470" customFormat="1">
      <c r="B2746" s="471"/>
      <c r="O2746" s="471"/>
      <c r="AB2746" s="471"/>
    </row>
    <row r="2747" spans="2:28" s="470" customFormat="1">
      <c r="B2747" s="471"/>
      <c r="O2747" s="471"/>
      <c r="AB2747" s="471"/>
    </row>
    <row r="2748" spans="2:28" s="470" customFormat="1">
      <c r="B2748" s="471"/>
      <c r="O2748" s="471"/>
      <c r="AB2748" s="471"/>
    </row>
    <row r="2749" spans="2:28" s="470" customFormat="1">
      <c r="B2749" s="471"/>
      <c r="O2749" s="471"/>
      <c r="AB2749" s="471"/>
    </row>
    <row r="2750" spans="2:28" s="470" customFormat="1">
      <c r="B2750" s="471"/>
      <c r="O2750" s="471"/>
      <c r="AB2750" s="471"/>
    </row>
    <row r="2751" spans="2:28" s="470" customFormat="1">
      <c r="B2751" s="471"/>
      <c r="O2751" s="471"/>
      <c r="AB2751" s="471"/>
    </row>
    <row r="2752" spans="2:28" s="470" customFormat="1">
      <c r="B2752" s="471"/>
      <c r="O2752" s="471"/>
      <c r="AB2752" s="471"/>
    </row>
    <row r="2753" spans="2:28" s="470" customFormat="1">
      <c r="B2753" s="471"/>
      <c r="O2753" s="471"/>
      <c r="AB2753" s="471"/>
    </row>
    <row r="2754" spans="2:28" s="470" customFormat="1">
      <c r="B2754" s="471"/>
      <c r="O2754" s="471"/>
      <c r="AB2754" s="471"/>
    </row>
    <row r="2755" spans="2:28" s="470" customFormat="1">
      <c r="B2755" s="471"/>
      <c r="O2755" s="471"/>
      <c r="AB2755" s="471"/>
    </row>
    <row r="2756" spans="2:28" s="470" customFormat="1">
      <c r="B2756" s="471"/>
      <c r="O2756" s="471"/>
      <c r="AB2756" s="471"/>
    </row>
    <row r="2757" spans="2:28" s="470" customFormat="1">
      <c r="B2757" s="471"/>
      <c r="O2757" s="471"/>
      <c r="AB2757" s="471"/>
    </row>
    <row r="2758" spans="2:28" s="470" customFormat="1">
      <c r="B2758" s="471"/>
      <c r="O2758" s="471"/>
      <c r="AB2758" s="471"/>
    </row>
    <row r="2759" spans="2:28" s="470" customFormat="1">
      <c r="B2759" s="471"/>
      <c r="O2759" s="471"/>
      <c r="AB2759" s="471"/>
    </row>
    <row r="2760" spans="2:28" s="470" customFormat="1">
      <c r="B2760" s="471"/>
      <c r="O2760" s="471"/>
      <c r="AB2760" s="471"/>
    </row>
    <row r="2761" spans="2:28" s="470" customFormat="1">
      <c r="B2761" s="471"/>
      <c r="O2761" s="471"/>
      <c r="AB2761" s="471"/>
    </row>
    <row r="2762" spans="2:28" s="470" customFormat="1">
      <c r="B2762" s="471"/>
      <c r="O2762" s="471"/>
      <c r="AB2762" s="471"/>
    </row>
    <row r="2763" spans="2:28" s="470" customFormat="1">
      <c r="B2763" s="471"/>
      <c r="O2763" s="471"/>
      <c r="AB2763" s="471"/>
    </row>
    <row r="2764" spans="2:28" s="470" customFormat="1">
      <c r="B2764" s="471"/>
      <c r="O2764" s="471"/>
      <c r="AB2764" s="471"/>
    </row>
    <row r="2765" spans="2:28" s="470" customFormat="1">
      <c r="B2765" s="471"/>
      <c r="O2765" s="471"/>
      <c r="AB2765" s="471"/>
    </row>
    <row r="2766" spans="2:28" s="470" customFormat="1">
      <c r="B2766" s="471"/>
      <c r="O2766" s="471"/>
      <c r="AB2766" s="471"/>
    </row>
    <row r="2767" spans="2:28" s="470" customFormat="1">
      <c r="B2767" s="471"/>
      <c r="O2767" s="471"/>
      <c r="AB2767" s="471"/>
    </row>
    <row r="2768" spans="2:28" s="470" customFormat="1">
      <c r="B2768" s="471"/>
      <c r="O2768" s="471"/>
      <c r="AB2768" s="471"/>
    </row>
    <row r="2769" spans="2:28" s="470" customFormat="1">
      <c r="B2769" s="471"/>
      <c r="O2769" s="471"/>
      <c r="AB2769" s="471"/>
    </row>
    <row r="2770" spans="2:28" s="470" customFormat="1">
      <c r="B2770" s="471"/>
      <c r="O2770" s="471"/>
      <c r="AB2770" s="471"/>
    </row>
    <row r="2771" spans="2:28" s="470" customFormat="1">
      <c r="B2771" s="471"/>
      <c r="O2771" s="471"/>
      <c r="AB2771" s="471"/>
    </row>
    <row r="2772" spans="2:28" s="470" customFormat="1">
      <c r="B2772" s="471"/>
      <c r="O2772" s="471"/>
      <c r="AB2772" s="471"/>
    </row>
    <row r="2773" spans="2:28" s="470" customFormat="1">
      <c r="B2773" s="471"/>
      <c r="O2773" s="471"/>
      <c r="AB2773" s="471"/>
    </row>
    <row r="2774" spans="2:28" s="470" customFormat="1">
      <c r="B2774" s="471"/>
      <c r="O2774" s="471"/>
      <c r="AB2774" s="471"/>
    </row>
    <row r="2775" spans="2:28" s="470" customFormat="1">
      <c r="B2775" s="471"/>
      <c r="O2775" s="471"/>
      <c r="AB2775" s="471"/>
    </row>
    <row r="2776" spans="2:28" s="470" customFormat="1">
      <c r="B2776" s="471"/>
      <c r="O2776" s="471"/>
      <c r="AB2776" s="471"/>
    </row>
    <row r="2777" spans="2:28" s="470" customFormat="1">
      <c r="B2777" s="471"/>
      <c r="O2777" s="471"/>
      <c r="AB2777" s="471"/>
    </row>
    <row r="2778" spans="2:28" s="470" customFormat="1">
      <c r="B2778" s="471"/>
      <c r="O2778" s="471"/>
      <c r="AB2778" s="471"/>
    </row>
  </sheetData>
  <mergeCells count="7">
    <mergeCell ref="AC129:AH129"/>
    <mergeCell ref="AC160:AH160"/>
    <mergeCell ref="AR210:AS210"/>
    <mergeCell ref="AC7:AH7"/>
    <mergeCell ref="AC39:AH39"/>
    <mergeCell ref="AC60:AH60"/>
    <mergeCell ref="AC95:AH95"/>
  </mergeCells>
  <phoneticPr fontId="20" type="noConversion"/>
  <pageMargins left="0.42" right="0.38" top="0.84" bottom="0.83" header="0.4921259845" footer="0.4921259845"/>
  <pageSetup paperSize="9" orientation="landscape" r:id="rId1"/>
  <headerFooter alignWithMargins="0"/>
  <rowBreaks count="6" manualBreakCount="6">
    <brk id="32" max="16383" man="1"/>
    <brk id="54" max="16383" man="1"/>
    <brk id="88" max="16383" man="1"/>
    <brk id="122" max="16383" man="1"/>
    <brk id="153" max="16383" man="1"/>
    <brk id="20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K45"/>
  <sheetViews>
    <sheetView topLeftCell="A25" workbookViewId="0">
      <selection activeCell="J51" sqref="J51"/>
    </sheetView>
  </sheetViews>
  <sheetFormatPr baseColWidth="10" defaultRowHeight="12.5"/>
  <sheetData>
    <row r="13" spans="1:11" ht="60">
      <c r="A13" s="557" t="s">
        <v>488</v>
      </c>
      <c r="B13" s="557"/>
      <c r="C13" s="557"/>
      <c r="D13" s="557"/>
      <c r="E13" s="557"/>
      <c r="F13" s="557"/>
      <c r="G13" s="557"/>
      <c r="H13" s="557"/>
      <c r="I13" s="557"/>
      <c r="J13" s="557"/>
      <c r="K13" s="557"/>
    </row>
    <row r="45" spans="1:11" ht="60">
      <c r="A45" s="557" t="s">
        <v>489</v>
      </c>
      <c r="B45" s="557"/>
      <c r="C45" s="557"/>
      <c r="D45" s="557"/>
      <c r="E45" s="557"/>
      <c r="F45" s="557"/>
      <c r="G45" s="557"/>
      <c r="H45" s="557"/>
      <c r="I45" s="557"/>
      <c r="J45" s="557"/>
      <c r="K45" s="557"/>
    </row>
  </sheetData>
  <phoneticPr fontId="2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V186"/>
  <sheetViews>
    <sheetView zoomScale="75" workbookViewId="0">
      <pane xSplit="2" ySplit="8" topLeftCell="C72" activePane="bottomRight" state="frozen"/>
      <selection pane="topRight" activeCell="C1" sqref="C1"/>
      <selection pane="bottomLeft" activeCell="A9" sqref="A9"/>
      <selection pane="bottomRight" activeCell="C87" sqref="C87:L87"/>
    </sheetView>
  </sheetViews>
  <sheetFormatPr baseColWidth="10" defaultColWidth="11.453125" defaultRowHeight="13"/>
  <cols>
    <col min="1" max="1" width="21.54296875" style="88" customWidth="1"/>
    <col min="2" max="2" width="29" style="100" customWidth="1"/>
    <col min="3" max="3" width="8.453125" style="113" customWidth="1"/>
    <col min="4" max="5" width="8.26953125" style="113" customWidth="1"/>
    <col min="6" max="6" width="7.54296875" style="113" customWidth="1"/>
    <col min="7" max="7" width="8.7265625" style="113" customWidth="1"/>
    <col min="8" max="11" width="7.54296875" style="113" customWidth="1"/>
    <col min="12" max="12" width="8.54296875" style="113" customWidth="1"/>
    <col min="13" max="13" width="9.54296875" style="482" customWidth="1"/>
    <col min="14" max="14" width="8.81640625" style="482" customWidth="1"/>
    <col min="15" max="15" width="21.453125" style="113" customWidth="1"/>
    <col min="16" max="16" width="28.81640625" style="100" customWidth="1"/>
    <col min="17" max="17" width="8.81640625" style="113" customWidth="1"/>
    <col min="18" max="23" width="7.7265625" style="113" customWidth="1"/>
    <col min="24" max="24" width="7.54296875" style="113" customWidth="1"/>
    <col min="25" max="25" width="8.1796875" style="113" customWidth="1"/>
    <col min="26" max="26" width="7" style="113" customWidth="1"/>
    <col min="27" max="27" width="9.7265625" style="482" customWidth="1"/>
    <col min="28" max="28" width="9.54296875" style="482" customWidth="1"/>
    <col min="29" max="29" width="20.1796875" style="113" customWidth="1"/>
    <col min="30" max="30" width="28.1796875" style="100" customWidth="1"/>
    <col min="31" max="35" width="5.81640625" style="88" customWidth="1"/>
    <col min="36" max="36" width="7.26953125" style="88" customWidth="1"/>
    <col min="37" max="37" width="7" style="88" customWidth="1"/>
    <col min="38" max="38" width="6.1796875" style="88" customWidth="1"/>
    <col min="39" max="39" width="7" style="88" customWidth="1"/>
    <col min="40" max="40" width="6.1796875" style="88" customWidth="1"/>
    <col min="41" max="41" width="6.26953125" style="88" customWidth="1"/>
    <col min="42" max="42" width="4.81640625" style="88" customWidth="1"/>
    <col min="43" max="43" width="6.7265625" style="88" customWidth="1"/>
    <col min="44" max="44" width="5.26953125" style="88" customWidth="1"/>
    <col min="45" max="46" width="6.26953125" style="88" customWidth="1"/>
    <col min="47" max="47" width="4.81640625" style="88" customWidth="1"/>
    <col min="48" max="48" width="7.54296875" style="88" customWidth="1"/>
    <col min="49" max="16384" width="11.453125" style="88"/>
  </cols>
  <sheetData>
    <row r="1" spans="1:47">
      <c r="A1" s="86" t="s">
        <v>369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479"/>
      <c r="M1" s="479"/>
      <c r="N1" s="112"/>
      <c r="O1" s="86" t="s">
        <v>348</v>
      </c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479"/>
      <c r="AA1" s="479"/>
      <c r="AB1" s="112"/>
      <c r="AC1" s="86" t="s">
        <v>360</v>
      </c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6"/>
      <c r="AT1" s="87"/>
      <c r="AU1" s="87"/>
    </row>
    <row r="2" spans="1:47">
      <c r="A2" s="86" t="s">
        <v>190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479"/>
      <c r="M2" s="479"/>
      <c r="N2" s="112"/>
      <c r="O2" s="86" t="s">
        <v>190</v>
      </c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479"/>
      <c r="AA2" s="479"/>
      <c r="AB2" s="112"/>
      <c r="AC2" s="86" t="s">
        <v>474</v>
      </c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6"/>
      <c r="AT2" s="87"/>
      <c r="AU2" s="87"/>
    </row>
    <row r="3" spans="1:47">
      <c r="A3" s="86" t="s">
        <v>279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479"/>
      <c r="M3" s="479"/>
      <c r="N3" s="112"/>
      <c r="O3" s="86" t="s">
        <v>279</v>
      </c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479"/>
      <c r="AA3" s="479"/>
      <c r="AB3" s="112"/>
      <c r="AC3" s="86" t="s">
        <v>279</v>
      </c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6"/>
      <c r="AT3" s="87"/>
      <c r="AU3" s="87"/>
    </row>
    <row r="4" spans="1:47">
      <c r="AA4" s="482">
        <f>SUM(AA12:AA19)</f>
        <v>50780</v>
      </c>
      <c r="AB4" s="482">
        <f>AA4+'Niv1Privé '!AA5</f>
        <v>65208</v>
      </c>
    </row>
    <row r="5" spans="1:47">
      <c r="A5" s="89" t="s">
        <v>260</v>
      </c>
      <c r="C5" s="268"/>
      <c r="K5" s="113" t="s">
        <v>112</v>
      </c>
      <c r="O5" s="89" t="s">
        <v>260</v>
      </c>
      <c r="Y5" s="113" t="s">
        <v>112</v>
      </c>
      <c r="AA5" s="482">
        <f>SUM(AA12:AA19)</f>
        <v>50780</v>
      </c>
      <c r="AB5" s="482">
        <f>+AA5+'Niv1Privé '!M5</f>
        <v>251199</v>
      </c>
      <c r="AC5" s="89" t="s">
        <v>260</v>
      </c>
      <c r="AM5" s="88">
        <f>SUM(AM12:AM19)</f>
        <v>5256</v>
      </c>
      <c r="AO5" s="88">
        <f>SUM(AO12:AO19)</f>
        <v>2112</v>
      </c>
      <c r="AQ5" s="88">
        <f>SUM(AQ12:AQ19)</f>
        <v>6127</v>
      </c>
      <c r="AT5" s="88" t="s">
        <v>112</v>
      </c>
    </row>
    <row r="7" spans="1:47" ht="17.25" customHeight="1">
      <c r="A7" s="451"/>
      <c r="B7" s="160"/>
      <c r="C7" s="27" t="s">
        <v>74</v>
      </c>
      <c r="D7" s="73"/>
      <c r="E7" s="27" t="s">
        <v>75</v>
      </c>
      <c r="F7" s="73"/>
      <c r="G7" s="27" t="s">
        <v>76</v>
      </c>
      <c r="H7" s="73"/>
      <c r="I7" s="27" t="s">
        <v>77</v>
      </c>
      <c r="J7" s="73"/>
      <c r="K7" s="27" t="s">
        <v>78</v>
      </c>
      <c r="L7" s="73"/>
      <c r="M7" s="495" t="s">
        <v>73</v>
      </c>
      <c r="N7" s="496"/>
      <c r="O7" s="138"/>
      <c r="P7" s="160"/>
      <c r="Q7" s="27" t="s">
        <v>74</v>
      </c>
      <c r="R7" s="73"/>
      <c r="S7" s="27" t="s">
        <v>75</v>
      </c>
      <c r="T7" s="73"/>
      <c r="U7" s="27" t="s">
        <v>76</v>
      </c>
      <c r="V7" s="73"/>
      <c r="W7" s="27" t="s">
        <v>77</v>
      </c>
      <c r="X7" s="73"/>
      <c r="Y7" s="27" t="s">
        <v>78</v>
      </c>
      <c r="Z7" s="73"/>
      <c r="AA7" s="495" t="s">
        <v>73</v>
      </c>
      <c r="AB7" s="496"/>
      <c r="AC7" s="138"/>
      <c r="AD7" s="160"/>
      <c r="AE7" s="559" t="s">
        <v>59</v>
      </c>
      <c r="AF7" s="559"/>
      <c r="AG7" s="559"/>
      <c r="AH7" s="559"/>
      <c r="AI7" s="559"/>
      <c r="AJ7" s="560"/>
      <c r="AK7" s="209" t="s">
        <v>47</v>
      </c>
      <c r="AL7" s="239"/>
      <c r="AM7" s="243"/>
      <c r="AN7" s="209" t="s">
        <v>259</v>
      </c>
      <c r="AO7" s="241"/>
      <c r="AP7" s="404"/>
      <c r="AQ7" s="91"/>
      <c r="AR7" s="405"/>
      <c r="AS7" s="209" t="s">
        <v>176</v>
      </c>
      <c r="AT7" s="239"/>
      <c r="AU7" s="243"/>
    </row>
    <row r="8" spans="1:47" s="277" customFormat="1" ht="24.75" customHeight="1">
      <c r="A8" s="446" t="s">
        <v>338</v>
      </c>
      <c r="B8" s="282" t="s">
        <v>191</v>
      </c>
      <c r="C8" s="193" t="s">
        <v>257</v>
      </c>
      <c r="D8" s="193" t="s">
        <v>79</v>
      </c>
      <c r="E8" s="193" t="s">
        <v>257</v>
      </c>
      <c r="F8" s="193" t="s">
        <v>79</v>
      </c>
      <c r="G8" s="193" t="s">
        <v>257</v>
      </c>
      <c r="H8" s="193" t="s">
        <v>79</v>
      </c>
      <c r="I8" s="193" t="s">
        <v>257</v>
      </c>
      <c r="J8" s="193" t="s">
        <v>79</v>
      </c>
      <c r="K8" s="193" t="s">
        <v>257</v>
      </c>
      <c r="L8" s="193" t="s">
        <v>79</v>
      </c>
      <c r="M8" s="195" t="s">
        <v>257</v>
      </c>
      <c r="N8" s="195" t="s">
        <v>79</v>
      </c>
      <c r="O8" s="446" t="s">
        <v>338</v>
      </c>
      <c r="P8" s="282" t="s">
        <v>191</v>
      </c>
      <c r="Q8" s="193" t="s">
        <v>257</v>
      </c>
      <c r="R8" s="193" t="s">
        <v>79</v>
      </c>
      <c r="S8" s="193" t="s">
        <v>257</v>
      </c>
      <c r="T8" s="193" t="s">
        <v>79</v>
      </c>
      <c r="U8" s="193" t="s">
        <v>257</v>
      </c>
      <c r="V8" s="193" t="s">
        <v>79</v>
      </c>
      <c r="W8" s="193" t="s">
        <v>257</v>
      </c>
      <c r="X8" s="193" t="s">
        <v>79</v>
      </c>
      <c r="Y8" s="193" t="s">
        <v>257</v>
      </c>
      <c r="Z8" s="193" t="s">
        <v>79</v>
      </c>
      <c r="AA8" s="195" t="s">
        <v>257</v>
      </c>
      <c r="AB8" s="195" t="s">
        <v>79</v>
      </c>
      <c r="AC8" s="446" t="s">
        <v>338</v>
      </c>
      <c r="AD8" s="282" t="s">
        <v>191</v>
      </c>
      <c r="AE8" s="269" t="s">
        <v>177</v>
      </c>
      <c r="AF8" s="269" t="s">
        <v>178</v>
      </c>
      <c r="AG8" s="269" t="s">
        <v>179</v>
      </c>
      <c r="AH8" s="269" t="s">
        <v>180</v>
      </c>
      <c r="AI8" s="269" t="s">
        <v>181</v>
      </c>
      <c r="AJ8" s="283" t="s">
        <v>73</v>
      </c>
      <c r="AK8" s="284" t="s">
        <v>183</v>
      </c>
      <c r="AL8" s="284" t="s">
        <v>184</v>
      </c>
      <c r="AM8" s="271" t="s">
        <v>182</v>
      </c>
      <c r="AN8" s="343" t="s">
        <v>258</v>
      </c>
      <c r="AO8" s="271" t="s">
        <v>185</v>
      </c>
      <c r="AP8" s="271" t="s">
        <v>186</v>
      </c>
      <c r="AQ8" s="272" t="s">
        <v>339</v>
      </c>
      <c r="AR8" s="271" t="s">
        <v>58</v>
      </c>
      <c r="AS8" s="274" t="s">
        <v>65</v>
      </c>
      <c r="AT8" s="275" t="s">
        <v>63</v>
      </c>
      <c r="AU8" s="274" t="s">
        <v>66</v>
      </c>
    </row>
    <row r="9" spans="1:47" s="277" customFormat="1" ht="11.25" customHeight="1">
      <c r="A9" s="375"/>
      <c r="B9" s="221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490"/>
      <c r="N9" s="490"/>
      <c r="O9" s="377"/>
      <c r="P9" s="221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490"/>
      <c r="AB9" s="490"/>
      <c r="AC9" s="377"/>
      <c r="AD9" s="221"/>
      <c r="AE9" s="222"/>
      <c r="AF9" s="222"/>
      <c r="AG9" s="222"/>
      <c r="AH9" s="222"/>
      <c r="AI9" s="222"/>
      <c r="AJ9" s="288"/>
      <c r="AK9" s="291"/>
      <c r="AL9" s="291"/>
      <c r="AM9" s="292"/>
      <c r="AN9" s="293"/>
      <c r="AO9" s="294"/>
      <c r="AP9" s="294"/>
      <c r="AQ9" s="295"/>
      <c r="AR9" s="294"/>
      <c r="AS9" s="289"/>
      <c r="AT9" s="290"/>
      <c r="AU9" s="289"/>
    </row>
    <row r="10" spans="1:47">
      <c r="A10" s="96"/>
      <c r="B10" s="70" t="s">
        <v>81</v>
      </c>
      <c r="C10" s="115">
        <f t="shared" ref="C10:N10" si="0">SUM(C12:C30)</f>
        <v>141302</v>
      </c>
      <c r="D10" s="115">
        <f t="shared" si="0"/>
        <v>67687</v>
      </c>
      <c r="E10" s="115">
        <f t="shared" si="0"/>
        <v>171463</v>
      </c>
      <c r="F10" s="115">
        <f t="shared" si="0"/>
        <v>79905</v>
      </c>
      <c r="G10" s="115">
        <f t="shared" si="0"/>
        <v>150605</v>
      </c>
      <c r="H10" s="115">
        <f t="shared" si="0"/>
        <v>72189</v>
      </c>
      <c r="I10" s="115">
        <f t="shared" si="0"/>
        <v>87271</v>
      </c>
      <c r="J10" s="115">
        <f t="shared" si="0"/>
        <v>43334</v>
      </c>
      <c r="K10" s="115">
        <f t="shared" si="0"/>
        <v>78095</v>
      </c>
      <c r="L10" s="115">
        <f t="shared" si="0"/>
        <v>39597</v>
      </c>
      <c r="M10" s="115">
        <f t="shared" si="0"/>
        <v>628736</v>
      </c>
      <c r="N10" s="115">
        <f t="shared" si="0"/>
        <v>302712</v>
      </c>
      <c r="O10" s="115"/>
      <c r="P10" s="70" t="s">
        <v>81</v>
      </c>
      <c r="Q10" s="115">
        <f t="shared" ref="Q10:AB10" si="1">SUM(Q12:Q30)</f>
        <v>11935</v>
      </c>
      <c r="R10" s="115">
        <f t="shared" si="1"/>
        <v>5406</v>
      </c>
      <c r="S10" s="115">
        <f t="shared" si="1"/>
        <v>52640</v>
      </c>
      <c r="T10" s="115">
        <f t="shared" si="1"/>
        <v>22726</v>
      </c>
      <c r="U10" s="115">
        <f t="shared" si="1"/>
        <v>38172</v>
      </c>
      <c r="V10" s="115">
        <f t="shared" si="1"/>
        <v>17464</v>
      </c>
      <c r="W10" s="115">
        <f t="shared" si="1"/>
        <v>4633</v>
      </c>
      <c r="X10" s="115">
        <f t="shared" si="1"/>
        <v>2234</v>
      </c>
      <c r="Y10" s="115">
        <f t="shared" si="1"/>
        <v>13148</v>
      </c>
      <c r="Z10" s="115">
        <f t="shared" si="1"/>
        <v>6840</v>
      </c>
      <c r="AA10" s="115">
        <f t="shared" si="1"/>
        <v>120528</v>
      </c>
      <c r="AB10" s="115">
        <f t="shared" si="1"/>
        <v>54670</v>
      </c>
      <c r="AC10" s="115"/>
      <c r="AD10" s="70" t="s">
        <v>81</v>
      </c>
      <c r="AE10" s="95">
        <f t="shared" ref="AE10:AU10" si="2">SUM(AE12:AE30)</f>
        <v>3641</v>
      </c>
      <c r="AF10" s="95">
        <f t="shared" si="2"/>
        <v>3928</v>
      </c>
      <c r="AG10" s="95">
        <f t="shared" si="2"/>
        <v>3882</v>
      </c>
      <c r="AH10" s="95">
        <f t="shared" si="2"/>
        <v>3328</v>
      </c>
      <c r="AI10" s="95">
        <f t="shared" si="2"/>
        <v>3277</v>
      </c>
      <c r="AJ10" s="95">
        <f t="shared" si="2"/>
        <v>18056</v>
      </c>
      <c r="AK10" s="95">
        <f>SUM(AK12:AK30)</f>
        <v>10741</v>
      </c>
      <c r="AL10" s="95">
        <f>SUM(AL12:AL30)</f>
        <v>944</v>
      </c>
      <c r="AM10" s="95">
        <f>SUM(AM12:AM30)</f>
        <v>11685</v>
      </c>
      <c r="AN10" s="95">
        <f t="shared" si="2"/>
        <v>7091</v>
      </c>
      <c r="AO10" s="95">
        <f t="shared" si="2"/>
        <v>6148</v>
      </c>
      <c r="AP10" s="95">
        <f t="shared" si="2"/>
        <v>207</v>
      </c>
      <c r="AQ10" s="95">
        <f t="shared" si="2"/>
        <v>13446</v>
      </c>
      <c r="AR10" s="95">
        <f t="shared" si="2"/>
        <v>527</v>
      </c>
      <c r="AS10" s="95">
        <f t="shared" si="2"/>
        <v>3306</v>
      </c>
      <c r="AT10" s="95">
        <f t="shared" si="2"/>
        <v>3203</v>
      </c>
      <c r="AU10" s="95">
        <f t="shared" si="2"/>
        <v>103</v>
      </c>
    </row>
    <row r="11" spans="1:47">
      <c r="A11" s="96"/>
      <c r="B11" s="70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70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70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</row>
    <row r="12" spans="1:47" ht="15" customHeight="1">
      <c r="A12" s="14" t="s">
        <v>283</v>
      </c>
      <c r="B12" s="14" t="s">
        <v>284</v>
      </c>
      <c r="C12" s="14">
        <v>6728</v>
      </c>
      <c r="D12" s="14">
        <v>3145</v>
      </c>
      <c r="E12" s="14">
        <v>8772</v>
      </c>
      <c r="F12" s="14">
        <v>3994</v>
      </c>
      <c r="G12" s="14">
        <v>8790</v>
      </c>
      <c r="H12" s="14">
        <v>4191</v>
      </c>
      <c r="I12" s="14">
        <v>5503</v>
      </c>
      <c r="J12" s="14">
        <v>2757</v>
      </c>
      <c r="K12" s="14">
        <v>5670</v>
      </c>
      <c r="L12" s="14">
        <v>2831</v>
      </c>
      <c r="M12" s="473">
        <v>35463</v>
      </c>
      <c r="N12" s="473">
        <v>16918</v>
      </c>
      <c r="O12" s="14" t="s">
        <v>283</v>
      </c>
      <c r="P12" s="240" t="s">
        <v>284</v>
      </c>
      <c r="Q12" s="14">
        <v>142</v>
      </c>
      <c r="R12" s="14">
        <v>50</v>
      </c>
      <c r="S12" s="14">
        <v>2604</v>
      </c>
      <c r="T12" s="14">
        <v>1061</v>
      </c>
      <c r="U12" s="14">
        <v>2367</v>
      </c>
      <c r="V12" s="14">
        <v>1058</v>
      </c>
      <c r="W12" s="14">
        <v>125</v>
      </c>
      <c r="X12" s="14">
        <v>60</v>
      </c>
      <c r="Y12" s="14">
        <v>1151</v>
      </c>
      <c r="Z12" s="14">
        <v>605</v>
      </c>
      <c r="AA12" s="473">
        <v>6389</v>
      </c>
      <c r="AB12" s="473">
        <v>2834</v>
      </c>
      <c r="AC12" s="14" t="s">
        <v>283</v>
      </c>
      <c r="AD12" s="240" t="s">
        <v>284</v>
      </c>
      <c r="AE12" s="406">
        <v>211</v>
      </c>
      <c r="AF12" s="406">
        <v>225</v>
      </c>
      <c r="AG12" s="406">
        <v>230</v>
      </c>
      <c r="AH12" s="406">
        <v>194</v>
      </c>
      <c r="AI12" s="406">
        <v>192</v>
      </c>
      <c r="AJ12" s="406">
        <v>1052</v>
      </c>
      <c r="AK12" s="406">
        <v>698</v>
      </c>
      <c r="AL12" s="406">
        <v>36</v>
      </c>
      <c r="AM12" s="406">
        <v>734</v>
      </c>
      <c r="AN12" s="406">
        <v>510</v>
      </c>
      <c r="AO12" s="406">
        <v>284</v>
      </c>
      <c r="AP12" s="406">
        <v>7</v>
      </c>
      <c r="AQ12" s="406">
        <v>801</v>
      </c>
      <c r="AR12" s="406">
        <v>31</v>
      </c>
      <c r="AS12" s="406">
        <v>205</v>
      </c>
      <c r="AT12" s="406">
        <v>191</v>
      </c>
      <c r="AU12" s="406">
        <v>14</v>
      </c>
    </row>
    <row r="13" spans="1:47" ht="15" customHeight="1">
      <c r="A13" s="14" t="s">
        <v>283</v>
      </c>
      <c r="B13" s="14" t="s">
        <v>199</v>
      </c>
      <c r="C13" s="14">
        <v>3850</v>
      </c>
      <c r="D13" s="14">
        <v>1855</v>
      </c>
      <c r="E13" s="14">
        <v>4743</v>
      </c>
      <c r="F13" s="14">
        <v>2294</v>
      </c>
      <c r="G13" s="14">
        <v>4360</v>
      </c>
      <c r="H13" s="14">
        <v>2081</v>
      </c>
      <c r="I13" s="14">
        <v>2892</v>
      </c>
      <c r="J13" s="14">
        <v>1428</v>
      </c>
      <c r="K13" s="14">
        <v>1922</v>
      </c>
      <c r="L13" s="14">
        <v>1019</v>
      </c>
      <c r="M13" s="473">
        <v>17767</v>
      </c>
      <c r="N13" s="473">
        <v>8677</v>
      </c>
      <c r="O13" s="14" t="s">
        <v>283</v>
      </c>
      <c r="P13" s="240" t="s">
        <v>199</v>
      </c>
      <c r="Q13" s="14">
        <v>782</v>
      </c>
      <c r="R13" s="14">
        <v>335</v>
      </c>
      <c r="S13" s="14">
        <v>1374</v>
      </c>
      <c r="T13" s="14">
        <v>586</v>
      </c>
      <c r="U13" s="14">
        <v>1090</v>
      </c>
      <c r="V13" s="14">
        <v>506</v>
      </c>
      <c r="W13" s="14">
        <v>407</v>
      </c>
      <c r="X13" s="14">
        <v>206</v>
      </c>
      <c r="Y13" s="14">
        <v>224</v>
      </c>
      <c r="Z13" s="14">
        <v>131</v>
      </c>
      <c r="AA13" s="473">
        <v>3877</v>
      </c>
      <c r="AB13" s="473">
        <v>1764</v>
      </c>
      <c r="AC13" s="14" t="s">
        <v>283</v>
      </c>
      <c r="AD13" s="240" t="s">
        <v>199</v>
      </c>
      <c r="AE13" s="406">
        <v>108</v>
      </c>
      <c r="AF13" s="406">
        <v>112</v>
      </c>
      <c r="AG13" s="406">
        <v>109</v>
      </c>
      <c r="AH13" s="406">
        <v>100</v>
      </c>
      <c r="AI13" s="406">
        <v>92</v>
      </c>
      <c r="AJ13" s="406">
        <v>521</v>
      </c>
      <c r="AK13" s="406">
        <v>376</v>
      </c>
      <c r="AL13" s="406">
        <v>27</v>
      </c>
      <c r="AM13" s="406">
        <v>403</v>
      </c>
      <c r="AN13" s="406">
        <v>187</v>
      </c>
      <c r="AO13" s="406">
        <v>207</v>
      </c>
      <c r="AP13" s="406">
        <v>7</v>
      </c>
      <c r="AQ13" s="406">
        <v>401</v>
      </c>
      <c r="AR13" s="406">
        <v>4</v>
      </c>
      <c r="AS13" s="406">
        <v>94</v>
      </c>
      <c r="AT13" s="406">
        <v>92</v>
      </c>
      <c r="AU13" s="406">
        <v>2</v>
      </c>
    </row>
    <row r="14" spans="1:47" ht="15" customHeight="1">
      <c r="A14" s="14" t="s">
        <v>283</v>
      </c>
      <c r="B14" s="14" t="s">
        <v>200</v>
      </c>
      <c r="C14" s="14">
        <v>5872</v>
      </c>
      <c r="D14" s="14">
        <v>2840</v>
      </c>
      <c r="E14" s="14">
        <v>9452</v>
      </c>
      <c r="F14" s="14">
        <v>4360</v>
      </c>
      <c r="G14" s="14">
        <v>8107</v>
      </c>
      <c r="H14" s="14">
        <v>3854</v>
      </c>
      <c r="I14" s="14">
        <v>4179</v>
      </c>
      <c r="J14" s="14">
        <v>2165</v>
      </c>
      <c r="K14" s="14">
        <v>4098</v>
      </c>
      <c r="L14" s="14">
        <v>2076</v>
      </c>
      <c r="M14" s="473">
        <v>31708</v>
      </c>
      <c r="N14" s="473">
        <v>15295</v>
      </c>
      <c r="O14" s="14" t="s">
        <v>283</v>
      </c>
      <c r="P14" s="240" t="s">
        <v>200</v>
      </c>
      <c r="Q14" s="14">
        <v>198</v>
      </c>
      <c r="R14" s="14">
        <v>98</v>
      </c>
      <c r="S14" s="14">
        <v>3625</v>
      </c>
      <c r="T14" s="14">
        <v>1507</v>
      </c>
      <c r="U14" s="14">
        <v>2422</v>
      </c>
      <c r="V14" s="14">
        <v>1071</v>
      </c>
      <c r="W14" s="14">
        <v>34</v>
      </c>
      <c r="X14" s="14">
        <v>18</v>
      </c>
      <c r="Y14" s="14">
        <v>931</v>
      </c>
      <c r="Z14" s="14">
        <v>496</v>
      </c>
      <c r="AA14" s="473">
        <v>7210</v>
      </c>
      <c r="AB14" s="473">
        <v>3190</v>
      </c>
      <c r="AC14" s="14" t="s">
        <v>283</v>
      </c>
      <c r="AD14" s="240" t="s">
        <v>200</v>
      </c>
      <c r="AE14" s="406">
        <v>252</v>
      </c>
      <c r="AF14" s="406">
        <v>269</v>
      </c>
      <c r="AG14" s="406">
        <v>265</v>
      </c>
      <c r="AH14" s="406">
        <v>237</v>
      </c>
      <c r="AI14" s="406">
        <v>235</v>
      </c>
      <c r="AJ14" s="406">
        <v>1258</v>
      </c>
      <c r="AK14" s="406">
        <v>690</v>
      </c>
      <c r="AL14" s="406">
        <v>42</v>
      </c>
      <c r="AM14" s="406">
        <v>732</v>
      </c>
      <c r="AN14" s="406">
        <v>326</v>
      </c>
      <c r="AO14" s="406">
        <v>426</v>
      </c>
      <c r="AP14" s="406">
        <v>6</v>
      </c>
      <c r="AQ14" s="406">
        <v>758</v>
      </c>
      <c r="AR14" s="406">
        <v>4</v>
      </c>
      <c r="AS14" s="406">
        <v>247</v>
      </c>
      <c r="AT14" s="406">
        <v>247</v>
      </c>
      <c r="AU14" s="406">
        <v>0</v>
      </c>
    </row>
    <row r="15" spans="1:47" ht="15" customHeight="1">
      <c r="A15" s="14" t="s">
        <v>283</v>
      </c>
      <c r="B15" s="14" t="s">
        <v>201</v>
      </c>
      <c r="C15" s="14">
        <v>5251</v>
      </c>
      <c r="D15" s="14">
        <v>2556</v>
      </c>
      <c r="E15" s="14">
        <v>6183</v>
      </c>
      <c r="F15" s="14">
        <v>2803</v>
      </c>
      <c r="G15" s="14">
        <v>4901</v>
      </c>
      <c r="H15" s="14">
        <v>2382</v>
      </c>
      <c r="I15" s="14">
        <v>2402</v>
      </c>
      <c r="J15" s="14">
        <v>1211</v>
      </c>
      <c r="K15" s="14">
        <v>2059</v>
      </c>
      <c r="L15" s="14">
        <v>1052</v>
      </c>
      <c r="M15" s="473">
        <v>20796</v>
      </c>
      <c r="N15" s="473">
        <v>10004</v>
      </c>
      <c r="O15" s="14" t="s">
        <v>283</v>
      </c>
      <c r="P15" s="240" t="s">
        <v>201</v>
      </c>
      <c r="Q15" s="14">
        <v>306</v>
      </c>
      <c r="R15" s="14">
        <v>144</v>
      </c>
      <c r="S15" s="14">
        <v>2108</v>
      </c>
      <c r="T15" s="14">
        <v>925</v>
      </c>
      <c r="U15" s="14">
        <v>1305</v>
      </c>
      <c r="V15" s="14">
        <v>602</v>
      </c>
      <c r="W15" s="14">
        <v>67</v>
      </c>
      <c r="X15" s="14">
        <v>31</v>
      </c>
      <c r="Y15" s="14">
        <v>354</v>
      </c>
      <c r="Z15" s="14">
        <v>173</v>
      </c>
      <c r="AA15" s="473">
        <v>4140</v>
      </c>
      <c r="AB15" s="473">
        <v>1875</v>
      </c>
      <c r="AC15" s="14" t="s">
        <v>283</v>
      </c>
      <c r="AD15" s="240" t="s">
        <v>201</v>
      </c>
      <c r="AE15" s="406">
        <v>153</v>
      </c>
      <c r="AF15" s="406">
        <v>155</v>
      </c>
      <c r="AG15" s="406">
        <v>151</v>
      </c>
      <c r="AH15" s="406">
        <v>132</v>
      </c>
      <c r="AI15" s="406">
        <v>123</v>
      </c>
      <c r="AJ15" s="406">
        <v>714</v>
      </c>
      <c r="AK15" s="406">
        <v>376</v>
      </c>
      <c r="AL15" s="406">
        <v>54</v>
      </c>
      <c r="AM15" s="406">
        <v>430</v>
      </c>
      <c r="AN15" s="406">
        <v>190</v>
      </c>
      <c r="AO15" s="406">
        <v>226</v>
      </c>
      <c r="AP15" s="406">
        <v>9</v>
      </c>
      <c r="AQ15" s="406">
        <v>425</v>
      </c>
      <c r="AR15" s="406">
        <v>1</v>
      </c>
      <c r="AS15" s="406">
        <v>160</v>
      </c>
      <c r="AT15" s="406">
        <v>149</v>
      </c>
      <c r="AU15" s="406">
        <v>11</v>
      </c>
    </row>
    <row r="16" spans="1:47" s="517" customFormat="1" ht="15" customHeight="1">
      <c r="A16" s="508" t="s">
        <v>283</v>
      </c>
      <c r="B16" s="508" t="s">
        <v>438</v>
      </c>
      <c r="C16" s="508">
        <v>8653</v>
      </c>
      <c r="D16" s="508">
        <v>4028</v>
      </c>
      <c r="E16" s="508">
        <v>9179</v>
      </c>
      <c r="F16" s="508">
        <v>4231</v>
      </c>
      <c r="G16" s="508">
        <v>9795</v>
      </c>
      <c r="H16" s="508">
        <v>4638</v>
      </c>
      <c r="I16" s="508">
        <v>7109</v>
      </c>
      <c r="J16" s="508">
        <v>3515</v>
      </c>
      <c r="K16" s="508">
        <v>6107</v>
      </c>
      <c r="L16" s="508">
        <v>3178</v>
      </c>
      <c r="M16" s="513">
        <v>40843</v>
      </c>
      <c r="N16" s="513">
        <v>19590</v>
      </c>
      <c r="O16" s="508" t="s">
        <v>283</v>
      </c>
      <c r="P16" s="514" t="s">
        <v>438</v>
      </c>
      <c r="Q16" s="515">
        <v>1105</v>
      </c>
      <c r="R16" s="515">
        <v>502</v>
      </c>
      <c r="S16" s="515">
        <v>2219</v>
      </c>
      <c r="T16" s="515">
        <v>953</v>
      </c>
      <c r="U16" s="515">
        <v>2278</v>
      </c>
      <c r="V16" s="515">
        <v>1037</v>
      </c>
      <c r="W16" s="515">
        <v>893</v>
      </c>
      <c r="X16" s="515">
        <v>428</v>
      </c>
      <c r="Y16" s="515">
        <v>1177</v>
      </c>
      <c r="Z16" s="515">
        <v>627</v>
      </c>
      <c r="AA16" s="513">
        <v>7672</v>
      </c>
      <c r="AB16" s="513">
        <v>3547</v>
      </c>
      <c r="AC16" s="508" t="s">
        <v>283</v>
      </c>
      <c r="AD16" s="514" t="s">
        <v>438</v>
      </c>
      <c r="AE16" s="516">
        <v>186</v>
      </c>
      <c r="AF16" s="516">
        <v>191</v>
      </c>
      <c r="AG16" s="516">
        <v>209</v>
      </c>
      <c r="AH16" s="516">
        <v>176</v>
      </c>
      <c r="AI16" s="516">
        <v>177</v>
      </c>
      <c r="AJ16" s="516">
        <v>939</v>
      </c>
      <c r="AK16" s="516">
        <v>627</v>
      </c>
      <c r="AL16" s="516">
        <v>30</v>
      </c>
      <c r="AM16" s="516">
        <v>657</v>
      </c>
      <c r="AN16" s="516">
        <v>598</v>
      </c>
      <c r="AO16" s="516">
        <v>253</v>
      </c>
      <c r="AP16" s="516">
        <v>13</v>
      </c>
      <c r="AQ16" s="516">
        <v>864</v>
      </c>
      <c r="AR16" s="516">
        <v>77</v>
      </c>
      <c r="AS16" s="516">
        <v>136</v>
      </c>
      <c r="AT16" s="516">
        <v>136</v>
      </c>
      <c r="AU16" s="516">
        <v>0</v>
      </c>
    </row>
    <row r="17" spans="1:47" ht="15" customHeight="1">
      <c r="A17" s="14" t="s">
        <v>283</v>
      </c>
      <c r="B17" s="14" t="s">
        <v>51</v>
      </c>
      <c r="C17" s="14">
        <v>5445</v>
      </c>
      <c r="D17" s="14">
        <v>2459</v>
      </c>
      <c r="E17" s="14">
        <v>7720</v>
      </c>
      <c r="F17" s="14">
        <v>3484</v>
      </c>
      <c r="G17" s="14">
        <v>7200</v>
      </c>
      <c r="H17" s="14">
        <v>3368</v>
      </c>
      <c r="I17" s="14">
        <v>4331</v>
      </c>
      <c r="J17" s="14">
        <v>2166</v>
      </c>
      <c r="K17" s="14">
        <v>4417</v>
      </c>
      <c r="L17" s="14">
        <v>2256</v>
      </c>
      <c r="M17" s="473">
        <v>29113</v>
      </c>
      <c r="N17" s="473">
        <v>13733</v>
      </c>
      <c r="O17" s="14" t="s">
        <v>283</v>
      </c>
      <c r="P17" s="240" t="s">
        <v>51</v>
      </c>
      <c r="Q17" s="14">
        <v>15</v>
      </c>
      <c r="R17" s="14">
        <v>6</v>
      </c>
      <c r="S17" s="14">
        <v>2542</v>
      </c>
      <c r="T17" s="14">
        <v>1003</v>
      </c>
      <c r="U17" s="14">
        <v>2207</v>
      </c>
      <c r="V17" s="14">
        <v>961</v>
      </c>
      <c r="W17" s="14">
        <v>3</v>
      </c>
      <c r="X17" s="14">
        <v>0</v>
      </c>
      <c r="Y17" s="14">
        <v>681</v>
      </c>
      <c r="Z17" s="14">
        <v>350</v>
      </c>
      <c r="AA17" s="473">
        <v>5448</v>
      </c>
      <c r="AB17" s="473">
        <v>2320</v>
      </c>
      <c r="AC17" s="14" t="s">
        <v>283</v>
      </c>
      <c r="AD17" s="240" t="s">
        <v>51</v>
      </c>
      <c r="AE17" s="406">
        <v>182</v>
      </c>
      <c r="AF17" s="406">
        <v>200</v>
      </c>
      <c r="AG17" s="406">
        <v>201</v>
      </c>
      <c r="AH17" s="406">
        <v>167</v>
      </c>
      <c r="AI17" s="406">
        <v>174</v>
      </c>
      <c r="AJ17" s="406">
        <v>924</v>
      </c>
      <c r="AK17" s="406">
        <v>633</v>
      </c>
      <c r="AL17" s="406">
        <v>36</v>
      </c>
      <c r="AM17" s="406">
        <v>669</v>
      </c>
      <c r="AN17" s="406">
        <v>510</v>
      </c>
      <c r="AO17" s="406">
        <v>241</v>
      </c>
      <c r="AP17" s="406">
        <v>15</v>
      </c>
      <c r="AQ17" s="406">
        <v>766</v>
      </c>
      <c r="AR17" s="406">
        <v>39</v>
      </c>
      <c r="AS17" s="406">
        <v>173</v>
      </c>
      <c r="AT17" s="406">
        <v>167</v>
      </c>
      <c r="AU17" s="406">
        <v>6</v>
      </c>
    </row>
    <row r="18" spans="1:47" ht="15" customHeight="1">
      <c r="A18" s="14" t="s">
        <v>283</v>
      </c>
      <c r="B18" s="14" t="s">
        <v>172</v>
      </c>
      <c r="C18" s="14">
        <v>10846</v>
      </c>
      <c r="D18" s="14">
        <v>5142</v>
      </c>
      <c r="E18" s="14">
        <v>14336</v>
      </c>
      <c r="F18" s="14">
        <v>6683</v>
      </c>
      <c r="G18" s="14">
        <v>14405</v>
      </c>
      <c r="H18" s="14">
        <v>6855</v>
      </c>
      <c r="I18" s="14">
        <v>9404</v>
      </c>
      <c r="J18" s="14">
        <v>4658</v>
      </c>
      <c r="K18" s="14">
        <v>12305</v>
      </c>
      <c r="L18" s="14">
        <v>6204</v>
      </c>
      <c r="M18" s="473">
        <v>61296</v>
      </c>
      <c r="N18" s="473">
        <v>29542</v>
      </c>
      <c r="O18" s="14" t="s">
        <v>283</v>
      </c>
      <c r="P18" s="240" t="s">
        <v>172</v>
      </c>
      <c r="Q18" s="14">
        <v>193</v>
      </c>
      <c r="R18" s="14">
        <v>80</v>
      </c>
      <c r="S18" s="14">
        <v>3341</v>
      </c>
      <c r="T18" s="14">
        <v>1407</v>
      </c>
      <c r="U18" s="14">
        <v>3632</v>
      </c>
      <c r="V18" s="14">
        <v>1649</v>
      </c>
      <c r="W18" s="14">
        <v>219</v>
      </c>
      <c r="X18" s="14">
        <v>94</v>
      </c>
      <c r="Y18" s="14">
        <v>2220</v>
      </c>
      <c r="Z18" s="14">
        <v>1205</v>
      </c>
      <c r="AA18" s="473">
        <v>9605</v>
      </c>
      <c r="AB18" s="473">
        <v>4435</v>
      </c>
      <c r="AC18" s="14" t="s">
        <v>283</v>
      </c>
      <c r="AD18" s="240" t="s">
        <v>172</v>
      </c>
      <c r="AE18" s="406">
        <v>215</v>
      </c>
      <c r="AF18" s="406">
        <v>266</v>
      </c>
      <c r="AG18" s="406">
        <v>277</v>
      </c>
      <c r="AH18" s="406">
        <v>200</v>
      </c>
      <c r="AI18" s="406">
        <v>269</v>
      </c>
      <c r="AJ18" s="406">
        <v>1227</v>
      </c>
      <c r="AK18" s="406">
        <v>702</v>
      </c>
      <c r="AL18" s="406">
        <v>14</v>
      </c>
      <c r="AM18" s="406">
        <v>716</v>
      </c>
      <c r="AN18" s="406">
        <v>1031</v>
      </c>
      <c r="AO18" s="406">
        <v>206</v>
      </c>
      <c r="AP18" s="406">
        <v>2</v>
      </c>
      <c r="AQ18" s="406">
        <v>1239</v>
      </c>
      <c r="AR18" s="406">
        <v>191</v>
      </c>
      <c r="AS18" s="406">
        <v>90</v>
      </c>
      <c r="AT18" s="406">
        <v>90</v>
      </c>
      <c r="AU18" s="406">
        <v>0</v>
      </c>
    </row>
    <row r="19" spans="1:47" ht="15" customHeight="1">
      <c r="A19" s="14" t="s">
        <v>283</v>
      </c>
      <c r="B19" s="14" t="s">
        <v>247</v>
      </c>
      <c r="C19" s="14">
        <v>5625</v>
      </c>
      <c r="D19" s="14">
        <v>2652</v>
      </c>
      <c r="E19" s="14">
        <v>7400</v>
      </c>
      <c r="F19" s="14">
        <v>3229</v>
      </c>
      <c r="G19" s="14">
        <v>8149</v>
      </c>
      <c r="H19" s="14">
        <v>3838</v>
      </c>
      <c r="I19" s="14">
        <v>5107</v>
      </c>
      <c r="J19" s="14">
        <v>2507</v>
      </c>
      <c r="K19" s="14">
        <v>5080</v>
      </c>
      <c r="L19" s="14">
        <v>2511</v>
      </c>
      <c r="M19" s="473">
        <v>31361</v>
      </c>
      <c r="N19" s="473">
        <v>14737</v>
      </c>
      <c r="O19" s="14" t="s">
        <v>283</v>
      </c>
      <c r="P19" s="240" t="s">
        <v>247</v>
      </c>
      <c r="Q19" s="14">
        <v>183</v>
      </c>
      <c r="R19" s="14">
        <v>67</v>
      </c>
      <c r="S19" s="14">
        <v>2878</v>
      </c>
      <c r="T19" s="14">
        <v>1149</v>
      </c>
      <c r="U19" s="14">
        <v>2416</v>
      </c>
      <c r="V19" s="14">
        <v>1119</v>
      </c>
      <c r="W19" s="14">
        <v>164</v>
      </c>
      <c r="X19" s="14">
        <v>76</v>
      </c>
      <c r="Y19" s="14">
        <v>798</v>
      </c>
      <c r="Z19" s="14">
        <v>406</v>
      </c>
      <c r="AA19" s="473">
        <v>6439</v>
      </c>
      <c r="AB19" s="473">
        <v>2817</v>
      </c>
      <c r="AC19" s="14" t="s">
        <v>283</v>
      </c>
      <c r="AD19" s="240" t="s">
        <v>247</v>
      </c>
      <c r="AE19" s="406">
        <v>242</v>
      </c>
      <c r="AF19" s="406">
        <v>260</v>
      </c>
      <c r="AG19" s="406">
        <v>249</v>
      </c>
      <c r="AH19" s="406">
        <v>228</v>
      </c>
      <c r="AI19" s="406">
        <v>231</v>
      </c>
      <c r="AJ19" s="406">
        <v>1210</v>
      </c>
      <c r="AK19" s="406">
        <v>887</v>
      </c>
      <c r="AL19" s="406">
        <v>28</v>
      </c>
      <c r="AM19" s="406">
        <v>915</v>
      </c>
      <c r="AN19" s="406">
        <v>574</v>
      </c>
      <c r="AO19" s="406">
        <v>269</v>
      </c>
      <c r="AP19" s="406">
        <v>30</v>
      </c>
      <c r="AQ19" s="406">
        <v>873</v>
      </c>
      <c r="AR19" s="406">
        <v>13</v>
      </c>
      <c r="AS19" s="406">
        <v>250</v>
      </c>
      <c r="AT19" s="406">
        <v>240</v>
      </c>
      <c r="AU19" s="406">
        <v>10</v>
      </c>
    </row>
    <row r="20" spans="1:47" ht="15" customHeight="1">
      <c r="A20" s="14" t="s">
        <v>285</v>
      </c>
      <c r="B20" s="14" t="s">
        <v>286</v>
      </c>
      <c r="C20" s="14">
        <v>4959</v>
      </c>
      <c r="D20" s="14">
        <v>2461</v>
      </c>
      <c r="E20" s="14">
        <v>4934</v>
      </c>
      <c r="F20" s="14">
        <v>2449</v>
      </c>
      <c r="G20" s="14">
        <v>3075</v>
      </c>
      <c r="H20" s="14">
        <v>1503</v>
      </c>
      <c r="I20" s="14">
        <v>1412</v>
      </c>
      <c r="J20" s="14">
        <v>736</v>
      </c>
      <c r="K20" s="14">
        <v>1080</v>
      </c>
      <c r="L20" s="14">
        <v>551</v>
      </c>
      <c r="M20" s="473">
        <v>15460</v>
      </c>
      <c r="N20" s="473">
        <v>7700</v>
      </c>
      <c r="O20" s="14" t="s">
        <v>285</v>
      </c>
      <c r="P20" s="240" t="s">
        <v>286</v>
      </c>
      <c r="Q20" s="14">
        <v>327</v>
      </c>
      <c r="R20" s="14">
        <v>158</v>
      </c>
      <c r="S20" s="14">
        <v>1050</v>
      </c>
      <c r="T20" s="14">
        <v>524</v>
      </c>
      <c r="U20" s="14">
        <v>718</v>
      </c>
      <c r="V20" s="14">
        <v>346</v>
      </c>
      <c r="W20" s="14">
        <v>70</v>
      </c>
      <c r="X20" s="14">
        <v>38</v>
      </c>
      <c r="Y20" s="14">
        <v>173</v>
      </c>
      <c r="Z20" s="14">
        <v>82</v>
      </c>
      <c r="AA20" s="473">
        <v>2338</v>
      </c>
      <c r="AB20" s="473">
        <v>1148</v>
      </c>
      <c r="AC20" s="14" t="s">
        <v>285</v>
      </c>
      <c r="AD20" s="240" t="s">
        <v>286</v>
      </c>
      <c r="AE20" s="406">
        <v>133</v>
      </c>
      <c r="AF20" s="406">
        <v>135</v>
      </c>
      <c r="AG20" s="406">
        <v>124</v>
      </c>
      <c r="AH20" s="406">
        <v>98</v>
      </c>
      <c r="AI20" s="406">
        <v>81</v>
      </c>
      <c r="AJ20" s="406">
        <v>571</v>
      </c>
      <c r="AK20" s="406">
        <v>246</v>
      </c>
      <c r="AL20" s="406">
        <v>35</v>
      </c>
      <c r="AM20" s="406">
        <v>281</v>
      </c>
      <c r="AN20" s="406">
        <v>96</v>
      </c>
      <c r="AO20" s="406">
        <v>220</v>
      </c>
      <c r="AP20" s="406">
        <v>0</v>
      </c>
      <c r="AQ20" s="406">
        <v>316</v>
      </c>
      <c r="AR20" s="406">
        <v>1</v>
      </c>
      <c r="AS20" s="406">
        <v>140</v>
      </c>
      <c r="AT20" s="406">
        <v>127</v>
      </c>
      <c r="AU20" s="406">
        <v>13</v>
      </c>
    </row>
    <row r="21" spans="1:47" ht="15" customHeight="1">
      <c r="A21" s="14" t="s">
        <v>285</v>
      </c>
      <c r="B21" s="14" t="s">
        <v>439</v>
      </c>
      <c r="C21" s="14">
        <v>11531</v>
      </c>
      <c r="D21" s="14">
        <v>5593</v>
      </c>
      <c r="E21" s="14">
        <v>11073</v>
      </c>
      <c r="F21" s="14">
        <v>5339</v>
      </c>
      <c r="G21" s="14">
        <v>9566</v>
      </c>
      <c r="H21" s="14">
        <v>4634</v>
      </c>
      <c r="I21" s="14">
        <v>5121</v>
      </c>
      <c r="J21" s="14">
        <v>2471</v>
      </c>
      <c r="K21" s="14">
        <v>3399</v>
      </c>
      <c r="L21" s="14">
        <v>1733</v>
      </c>
      <c r="M21" s="473">
        <v>40690</v>
      </c>
      <c r="N21" s="473">
        <v>19770</v>
      </c>
      <c r="O21" s="14" t="s">
        <v>285</v>
      </c>
      <c r="P21" s="240" t="s">
        <v>439</v>
      </c>
      <c r="Q21" s="14">
        <v>1411</v>
      </c>
      <c r="R21" s="14">
        <v>658</v>
      </c>
      <c r="S21" s="14">
        <v>3127</v>
      </c>
      <c r="T21" s="14">
        <v>1413</v>
      </c>
      <c r="U21" s="14">
        <v>2106</v>
      </c>
      <c r="V21" s="14">
        <v>982</v>
      </c>
      <c r="W21" s="14">
        <v>510</v>
      </c>
      <c r="X21" s="14">
        <v>251</v>
      </c>
      <c r="Y21" s="14">
        <v>359</v>
      </c>
      <c r="Z21" s="14">
        <v>180</v>
      </c>
      <c r="AA21" s="473">
        <v>7513</v>
      </c>
      <c r="AB21" s="473">
        <v>3484</v>
      </c>
      <c r="AC21" s="14" t="s">
        <v>285</v>
      </c>
      <c r="AD21" s="240" t="s">
        <v>439</v>
      </c>
      <c r="AE21" s="406">
        <v>265</v>
      </c>
      <c r="AF21" s="406">
        <v>270</v>
      </c>
      <c r="AG21" s="406">
        <v>272</v>
      </c>
      <c r="AH21" s="406">
        <v>228</v>
      </c>
      <c r="AI21" s="406">
        <v>203</v>
      </c>
      <c r="AJ21" s="406">
        <v>1238</v>
      </c>
      <c r="AK21" s="406">
        <v>578</v>
      </c>
      <c r="AL21" s="406">
        <v>94</v>
      </c>
      <c r="AM21" s="406">
        <v>672</v>
      </c>
      <c r="AN21" s="406">
        <v>242</v>
      </c>
      <c r="AO21" s="406">
        <v>558</v>
      </c>
      <c r="AP21" s="406">
        <v>2</v>
      </c>
      <c r="AQ21" s="406">
        <v>802</v>
      </c>
      <c r="AR21" s="406">
        <v>6</v>
      </c>
      <c r="AS21" s="406">
        <v>239</v>
      </c>
      <c r="AT21" s="406">
        <v>237</v>
      </c>
      <c r="AU21" s="406">
        <v>2</v>
      </c>
    </row>
    <row r="22" spans="1:47" ht="15" customHeight="1">
      <c r="A22" s="14" t="s">
        <v>287</v>
      </c>
      <c r="B22" s="14" t="s">
        <v>246</v>
      </c>
      <c r="C22" s="14">
        <v>8190</v>
      </c>
      <c r="D22" s="14">
        <v>3956</v>
      </c>
      <c r="E22" s="14">
        <v>12988</v>
      </c>
      <c r="F22" s="14">
        <v>5983</v>
      </c>
      <c r="G22" s="14">
        <v>10168</v>
      </c>
      <c r="H22" s="14">
        <v>4899</v>
      </c>
      <c r="I22" s="14">
        <v>4926</v>
      </c>
      <c r="J22" s="14">
        <v>2487</v>
      </c>
      <c r="K22" s="14">
        <v>4160</v>
      </c>
      <c r="L22" s="14">
        <v>2176</v>
      </c>
      <c r="M22" s="473">
        <v>40432</v>
      </c>
      <c r="N22" s="473">
        <v>19501</v>
      </c>
      <c r="O22" s="14" t="s">
        <v>287</v>
      </c>
      <c r="P22" s="240" t="s">
        <v>246</v>
      </c>
      <c r="Q22" s="14">
        <v>27</v>
      </c>
      <c r="R22" s="14">
        <v>6</v>
      </c>
      <c r="S22" s="14">
        <v>5349</v>
      </c>
      <c r="T22" s="14">
        <v>2300</v>
      </c>
      <c r="U22" s="14">
        <v>2964</v>
      </c>
      <c r="V22" s="14">
        <v>1341</v>
      </c>
      <c r="W22" s="14">
        <v>17</v>
      </c>
      <c r="X22" s="14">
        <v>5</v>
      </c>
      <c r="Y22" s="14">
        <v>673</v>
      </c>
      <c r="Z22" s="14">
        <v>363</v>
      </c>
      <c r="AA22" s="473">
        <v>9030</v>
      </c>
      <c r="AB22" s="473">
        <v>4015</v>
      </c>
      <c r="AC22" s="14" t="s">
        <v>287</v>
      </c>
      <c r="AD22" s="240" t="s">
        <v>246</v>
      </c>
      <c r="AE22" s="406">
        <v>231</v>
      </c>
      <c r="AF22" s="406">
        <v>268</v>
      </c>
      <c r="AG22" s="406">
        <v>246</v>
      </c>
      <c r="AH22" s="406">
        <v>212</v>
      </c>
      <c r="AI22" s="406">
        <v>206</v>
      </c>
      <c r="AJ22" s="406">
        <v>1163</v>
      </c>
      <c r="AK22" s="406">
        <v>682</v>
      </c>
      <c r="AL22" s="406">
        <v>61</v>
      </c>
      <c r="AM22" s="406">
        <v>743</v>
      </c>
      <c r="AN22" s="406">
        <v>400</v>
      </c>
      <c r="AO22" s="406">
        <v>405</v>
      </c>
      <c r="AP22" s="406">
        <v>17</v>
      </c>
      <c r="AQ22" s="406">
        <v>822</v>
      </c>
      <c r="AR22" s="406">
        <v>14</v>
      </c>
      <c r="AS22" s="406">
        <v>216</v>
      </c>
      <c r="AT22" s="406">
        <v>211</v>
      </c>
      <c r="AU22" s="406">
        <v>5</v>
      </c>
    </row>
    <row r="23" spans="1:47" ht="15" customHeight="1">
      <c r="A23" s="14" t="s">
        <v>287</v>
      </c>
      <c r="B23" s="14" t="s">
        <v>189</v>
      </c>
      <c r="C23" s="14">
        <v>6915</v>
      </c>
      <c r="D23" s="14">
        <v>3271</v>
      </c>
      <c r="E23" s="14">
        <v>8309</v>
      </c>
      <c r="F23" s="14">
        <v>3911</v>
      </c>
      <c r="G23" s="14">
        <v>6931</v>
      </c>
      <c r="H23" s="14">
        <v>3416</v>
      </c>
      <c r="I23" s="14">
        <v>3769</v>
      </c>
      <c r="J23" s="14">
        <v>1932</v>
      </c>
      <c r="K23" s="14">
        <v>2667</v>
      </c>
      <c r="L23" s="14">
        <v>1370</v>
      </c>
      <c r="M23" s="473">
        <v>28591</v>
      </c>
      <c r="N23" s="473">
        <v>13900</v>
      </c>
      <c r="O23" s="14" t="s">
        <v>287</v>
      </c>
      <c r="P23" s="240" t="s">
        <v>189</v>
      </c>
      <c r="Q23" s="14">
        <v>1276</v>
      </c>
      <c r="R23" s="14">
        <v>547</v>
      </c>
      <c r="S23" s="14">
        <v>2406</v>
      </c>
      <c r="T23" s="14">
        <v>1083</v>
      </c>
      <c r="U23" s="14">
        <v>1880</v>
      </c>
      <c r="V23" s="14">
        <v>877</v>
      </c>
      <c r="W23" s="14">
        <v>526</v>
      </c>
      <c r="X23" s="14">
        <v>275</v>
      </c>
      <c r="Y23" s="14">
        <v>338</v>
      </c>
      <c r="Z23" s="14">
        <v>168</v>
      </c>
      <c r="AA23" s="473">
        <v>6426</v>
      </c>
      <c r="AB23" s="473">
        <v>2950</v>
      </c>
      <c r="AC23" s="14" t="s">
        <v>287</v>
      </c>
      <c r="AD23" s="240" t="s">
        <v>189</v>
      </c>
      <c r="AE23" s="406">
        <v>161</v>
      </c>
      <c r="AF23" s="406">
        <v>177</v>
      </c>
      <c r="AG23" s="406">
        <v>170</v>
      </c>
      <c r="AH23" s="406">
        <v>151</v>
      </c>
      <c r="AI23" s="406">
        <v>144</v>
      </c>
      <c r="AJ23" s="406">
        <v>803</v>
      </c>
      <c r="AK23" s="406">
        <v>455</v>
      </c>
      <c r="AL23" s="406">
        <v>50</v>
      </c>
      <c r="AM23" s="406">
        <v>505</v>
      </c>
      <c r="AN23" s="406">
        <v>244</v>
      </c>
      <c r="AO23" s="406">
        <v>335</v>
      </c>
      <c r="AP23" s="406">
        <v>13</v>
      </c>
      <c r="AQ23" s="406">
        <v>592</v>
      </c>
      <c r="AR23" s="406">
        <v>10</v>
      </c>
      <c r="AS23" s="406">
        <v>156</v>
      </c>
      <c r="AT23" s="406">
        <v>152</v>
      </c>
      <c r="AU23" s="406">
        <v>4</v>
      </c>
    </row>
    <row r="24" spans="1:47" ht="15" customHeight="1">
      <c r="A24" s="14" t="s">
        <v>287</v>
      </c>
      <c r="B24" s="14" t="s">
        <v>173</v>
      </c>
      <c r="C24" s="14">
        <v>7163</v>
      </c>
      <c r="D24" s="14">
        <v>3492</v>
      </c>
      <c r="E24" s="14">
        <v>8688</v>
      </c>
      <c r="F24" s="14">
        <v>4087</v>
      </c>
      <c r="G24" s="14">
        <v>6807</v>
      </c>
      <c r="H24" s="14">
        <v>3358</v>
      </c>
      <c r="I24" s="14">
        <v>3310</v>
      </c>
      <c r="J24" s="14">
        <v>1696</v>
      </c>
      <c r="K24" s="14">
        <v>2959</v>
      </c>
      <c r="L24" s="14">
        <v>1541</v>
      </c>
      <c r="M24" s="473">
        <v>28927</v>
      </c>
      <c r="N24" s="473">
        <v>14174</v>
      </c>
      <c r="O24" s="14" t="s">
        <v>287</v>
      </c>
      <c r="P24" s="240" t="s">
        <v>173</v>
      </c>
      <c r="Q24" s="14">
        <v>120</v>
      </c>
      <c r="R24" s="14">
        <v>55</v>
      </c>
      <c r="S24" s="14">
        <v>2965</v>
      </c>
      <c r="T24" s="14">
        <v>1327</v>
      </c>
      <c r="U24" s="14">
        <v>1720</v>
      </c>
      <c r="V24" s="14">
        <v>806</v>
      </c>
      <c r="W24" s="14">
        <v>60</v>
      </c>
      <c r="X24" s="14">
        <v>32</v>
      </c>
      <c r="Y24" s="14">
        <v>602</v>
      </c>
      <c r="Z24" s="14">
        <v>315</v>
      </c>
      <c r="AA24" s="473">
        <v>5467</v>
      </c>
      <c r="AB24" s="473">
        <v>2535</v>
      </c>
      <c r="AC24" s="14" t="s">
        <v>287</v>
      </c>
      <c r="AD24" s="240" t="s">
        <v>173</v>
      </c>
      <c r="AE24" s="406">
        <v>170</v>
      </c>
      <c r="AF24" s="406">
        <v>189</v>
      </c>
      <c r="AG24" s="406">
        <v>179</v>
      </c>
      <c r="AH24" s="406">
        <v>149</v>
      </c>
      <c r="AI24" s="406">
        <v>137</v>
      </c>
      <c r="AJ24" s="406">
        <v>824</v>
      </c>
      <c r="AK24" s="406">
        <v>481</v>
      </c>
      <c r="AL24" s="406">
        <v>74</v>
      </c>
      <c r="AM24" s="406">
        <v>555</v>
      </c>
      <c r="AN24" s="406">
        <v>212</v>
      </c>
      <c r="AO24" s="406">
        <v>408</v>
      </c>
      <c r="AP24" s="406">
        <v>8</v>
      </c>
      <c r="AQ24" s="406">
        <v>628</v>
      </c>
      <c r="AR24" s="406">
        <v>4</v>
      </c>
      <c r="AS24" s="406">
        <v>154</v>
      </c>
      <c r="AT24" s="406">
        <v>150</v>
      </c>
      <c r="AU24" s="406">
        <v>4</v>
      </c>
    </row>
    <row r="25" spans="1:47" ht="15" customHeight="1">
      <c r="A25" s="14" t="s">
        <v>288</v>
      </c>
      <c r="B25" s="14" t="s">
        <v>198</v>
      </c>
      <c r="C25" s="14">
        <v>6121</v>
      </c>
      <c r="D25" s="14">
        <v>2949</v>
      </c>
      <c r="E25" s="14">
        <v>7577</v>
      </c>
      <c r="F25" s="14">
        <v>3503</v>
      </c>
      <c r="G25" s="14">
        <v>5995</v>
      </c>
      <c r="H25" s="14">
        <v>2834</v>
      </c>
      <c r="I25" s="14">
        <v>3699</v>
      </c>
      <c r="J25" s="14">
        <v>1776</v>
      </c>
      <c r="K25" s="14">
        <v>3158</v>
      </c>
      <c r="L25" s="14">
        <v>1595</v>
      </c>
      <c r="M25" s="473">
        <v>26550</v>
      </c>
      <c r="N25" s="473">
        <v>12657</v>
      </c>
      <c r="O25" s="14" t="s">
        <v>288</v>
      </c>
      <c r="P25" s="240" t="s">
        <v>198</v>
      </c>
      <c r="Q25" s="14">
        <v>23</v>
      </c>
      <c r="R25" s="14">
        <v>11</v>
      </c>
      <c r="S25" s="14">
        <v>2072</v>
      </c>
      <c r="T25" s="14">
        <v>880</v>
      </c>
      <c r="U25" s="14">
        <v>1260</v>
      </c>
      <c r="V25" s="14">
        <v>511</v>
      </c>
      <c r="W25" s="14">
        <v>18</v>
      </c>
      <c r="X25" s="14">
        <v>6</v>
      </c>
      <c r="Y25" s="14">
        <v>425</v>
      </c>
      <c r="Z25" s="14">
        <v>213</v>
      </c>
      <c r="AA25" s="473">
        <v>3798</v>
      </c>
      <c r="AB25" s="473">
        <v>1621</v>
      </c>
      <c r="AC25" s="14" t="s">
        <v>288</v>
      </c>
      <c r="AD25" s="240" t="s">
        <v>198</v>
      </c>
      <c r="AE25" s="406">
        <v>153</v>
      </c>
      <c r="AF25" s="406">
        <v>165</v>
      </c>
      <c r="AG25" s="406">
        <v>163</v>
      </c>
      <c r="AH25" s="406">
        <v>144</v>
      </c>
      <c r="AI25" s="406">
        <v>142</v>
      </c>
      <c r="AJ25" s="406">
        <v>767</v>
      </c>
      <c r="AK25" s="406">
        <v>492</v>
      </c>
      <c r="AL25" s="406">
        <v>46</v>
      </c>
      <c r="AM25" s="406">
        <v>538</v>
      </c>
      <c r="AN25" s="406">
        <v>283</v>
      </c>
      <c r="AO25" s="406">
        <v>266</v>
      </c>
      <c r="AP25" s="406">
        <v>9</v>
      </c>
      <c r="AQ25" s="406">
        <v>558</v>
      </c>
      <c r="AR25" s="406">
        <v>18</v>
      </c>
      <c r="AS25" s="406">
        <v>149</v>
      </c>
      <c r="AT25" s="406">
        <v>140</v>
      </c>
      <c r="AU25" s="406">
        <v>9</v>
      </c>
    </row>
    <row r="26" spans="1:47" ht="15" customHeight="1">
      <c r="A26" s="14" t="s">
        <v>288</v>
      </c>
      <c r="B26" s="14" t="s">
        <v>244</v>
      </c>
      <c r="C26" s="14">
        <v>9022</v>
      </c>
      <c r="D26" s="14">
        <v>4332</v>
      </c>
      <c r="E26" s="14">
        <v>12561</v>
      </c>
      <c r="F26" s="14">
        <v>5840</v>
      </c>
      <c r="G26" s="14">
        <v>10111</v>
      </c>
      <c r="H26" s="14">
        <v>4775</v>
      </c>
      <c r="I26" s="14">
        <v>4959</v>
      </c>
      <c r="J26" s="14">
        <v>2400</v>
      </c>
      <c r="K26" s="14">
        <v>4039</v>
      </c>
      <c r="L26" s="14">
        <v>2012</v>
      </c>
      <c r="M26" s="473">
        <v>40692</v>
      </c>
      <c r="N26" s="473">
        <v>19359</v>
      </c>
      <c r="O26" s="14" t="s">
        <v>288</v>
      </c>
      <c r="P26" s="240" t="s">
        <v>244</v>
      </c>
      <c r="Q26" s="14">
        <v>441</v>
      </c>
      <c r="R26" s="14">
        <v>198</v>
      </c>
      <c r="S26" s="14">
        <v>4196</v>
      </c>
      <c r="T26" s="14">
        <v>1855</v>
      </c>
      <c r="U26" s="14">
        <v>2175</v>
      </c>
      <c r="V26" s="14">
        <v>1008</v>
      </c>
      <c r="W26" s="14">
        <v>90</v>
      </c>
      <c r="X26" s="14">
        <v>39</v>
      </c>
      <c r="Y26" s="14">
        <v>585</v>
      </c>
      <c r="Z26" s="14">
        <v>289</v>
      </c>
      <c r="AA26" s="473">
        <v>7487</v>
      </c>
      <c r="AB26" s="473">
        <v>3389</v>
      </c>
      <c r="AC26" s="14" t="s">
        <v>288</v>
      </c>
      <c r="AD26" s="240" t="s">
        <v>244</v>
      </c>
      <c r="AE26" s="406">
        <v>238</v>
      </c>
      <c r="AF26" s="406">
        <v>262</v>
      </c>
      <c r="AG26" s="406">
        <v>253</v>
      </c>
      <c r="AH26" s="406">
        <v>225</v>
      </c>
      <c r="AI26" s="406">
        <v>217</v>
      </c>
      <c r="AJ26" s="406">
        <v>1195</v>
      </c>
      <c r="AK26" s="406">
        <v>659</v>
      </c>
      <c r="AL26" s="406">
        <v>85</v>
      </c>
      <c r="AM26" s="406">
        <v>744</v>
      </c>
      <c r="AN26" s="406">
        <v>323</v>
      </c>
      <c r="AO26" s="406">
        <v>517</v>
      </c>
      <c r="AP26" s="406">
        <v>14</v>
      </c>
      <c r="AQ26" s="406">
        <v>854</v>
      </c>
      <c r="AR26" s="406">
        <v>4</v>
      </c>
      <c r="AS26" s="406">
        <v>232</v>
      </c>
      <c r="AT26" s="406">
        <v>230</v>
      </c>
      <c r="AU26" s="406">
        <v>2</v>
      </c>
    </row>
    <row r="27" spans="1:47" ht="15" customHeight="1">
      <c r="A27" s="14" t="s">
        <v>288</v>
      </c>
      <c r="B27" s="14" t="s">
        <v>202</v>
      </c>
      <c r="C27" s="14">
        <v>3991</v>
      </c>
      <c r="D27" s="14">
        <v>1920</v>
      </c>
      <c r="E27" s="14">
        <v>4621</v>
      </c>
      <c r="F27" s="14">
        <v>2160</v>
      </c>
      <c r="G27" s="14">
        <v>4682</v>
      </c>
      <c r="H27" s="14">
        <v>2292</v>
      </c>
      <c r="I27" s="14">
        <v>3480</v>
      </c>
      <c r="J27" s="14">
        <v>1762</v>
      </c>
      <c r="K27" s="14">
        <v>3407</v>
      </c>
      <c r="L27" s="14">
        <v>1679</v>
      </c>
      <c r="M27" s="473">
        <v>20181</v>
      </c>
      <c r="N27" s="473">
        <v>9813</v>
      </c>
      <c r="O27" s="14" t="s">
        <v>288</v>
      </c>
      <c r="P27" s="240" t="s">
        <v>202</v>
      </c>
      <c r="Q27" s="14">
        <v>256</v>
      </c>
      <c r="R27" s="14">
        <v>103</v>
      </c>
      <c r="S27" s="14">
        <v>1011</v>
      </c>
      <c r="T27" s="14">
        <v>436</v>
      </c>
      <c r="U27" s="14">
        <v>1073</v>
      </c>
      <c r="V27" s="14">
        <v>515</v>
      </c>
      <c r="W27" s="14">
        <v>170</v>
      </c>
      <c r="X27" s="14">
        <v>75</v>
      </c>
      <c r="Y27" s="14">
        <v>720</v>
      </c>
      <c r="Z27" s="14">
        <v>348</v>
      </c>
      <c r="AA27" s="473">
        <v>3230</v>
      </c>
      <c r="AB27" s="473">
        <v>1477</v>
      </c>
      <c r="AC27" s="14" t="s">
        <v>288</v>
      </c>
      <c r="AD27" s="240" t="s">
        <v>202</v>
      </c>
      <c r="AE27" s="406">
        <v>85</v>
      </c>
      <c r="AF27" s="406">
        <v>91</v>
      </c>
      <c r="AG27" s="406">
        <v>97</v>
      </c>
      <c r="AH27" s="406">
        <v>82</v>
      </c>
      <c r="AI27" s="406">
        <v>86</v>
      </c>
      <c r="AJ27" s="406">
        <v>441</v>
      </c>
      <c r="AK27" s="406">
        <v>257</v>
      </c>
      <c r="AL27" s="406">
        <v>1</v>
      </c>
      <c r="AM27" s="406">
        <v>258</v>
      </c>
      <c r="AN27" s="406">
        <v>397</v>
      </c>
      <c r="AO27" s="406">
        <v>32</v>
      </c>
      <c r="AP27" s="406">
        <v>0</v>
      </c>
      <c r="AQ27" s="406">
        <v>429</v>
      </c>
      <c r="AR27" s="406">
        <v>72</v>
      </c>
      <c r="AS27" s="406">
        <v>48</v>
      </c>
      <c r="AT27" s="406">
        <v>47</v>
      </c>
      <c r="AU27" s="406">
        <v>1</v>
      </c>
    </row>
    <row r="28" spans="1:47" ht="15" customHeight="1">
      <c r="A28" s="14" t="s">
        <v>288</v>
      </c>
      <c r="B28" s="14" t="s">
        <v>245</v>
      </c>
      <c r="C28" s="14">
        <v>9798</v>
      </c>
      <c r="D28" s="14">
        <v>4781</v>
      </c>
      <c r="E28" s="14">
        <v>13170</v>
      </c>
      <c r="F28" s="14">
        <v>6154</v>
      </c>
      <c r="G28" s="14">
        <v>11168</v>
      </c>
      <c r="H28" s="14">
        <v>5348</v>
      </c>
      <c r="I28" s="14">
        <v>6229</v>
      </c>
      <c r="J28" s="14">
        <v>3067</v>
      </c>
      <c r="K28" s="14">
        <v>5201</v>
      </c>
      <c r="L28" s="14">
        <v>2608</v>
      </c>
      <c r="M28" s="473">
        <v>45566</v>
      </c>
      <c r="N28" s="473">
        <v>21958</v>
      </c>
      <c r="O28" s="14" t="s">
        <v>288</v>
      </c>
      <c r="P28" s="240" t="s">
        <v>245</v>
      </c>
      <c r="Q28" s="14">
        <v>178</v>
      </c>
      <c r="R28" s="14">
        <v>78</v>
      </c>
      <c r="S28" s="14">
        <v>4462</v>
      </c>
      <c r="T28" s="14">
        <v>1923</v>
      </c>
      <c r="U28" s="14">
        <v>2491</v>
      </c>
      <c r="V28" s="14">
        <v>1118</v>
      </c>
      <c r="W28" s="14">
        <v>17</v>
      </c>
      <c r="X28" s="14">
        <v>9</v>
      </c>
      <c r="Y28" s="14">
        <v>978</v>
      </c>
      <c r="Z28" s="14">
        <v>512</v>
      </c>
      <c r="AA28" s="473">
        <v>8126</v>
      </c>
      <c r="AB28" s="473">
        <v>3640</v>
      </c>
      <c r="AC28" s="14" t="s">
        <v>288</v>
      </c>
      <c r="AD28" s="240" t="s">
        <v>245</v>
      </c>
      <c r="AE28" s="406">
        <v>209</v>
      </c>
      <c r="AF28" s="406">
        <v>236</v>
      </c>
      <c r="AG28" s="406">
        <v>232</v>
      </c>
      <c r="AH28" s="406">
        <v>206</v>
      </c>
      <c r="AI28" s="406">
        <v>198</v>
      </c>
      <c r="AJ28" s="406">
        <v>1081</v>
      </c>
      <c r="AK28" s="406">
        <v>705</v>
      </c>
      <c r="AL28" s="406">
        <v>90</v>
      </c>
      <c r="AM28" s="406">
        <v>795</v>
      </c>
      <c r="AN28" s="406">
        <v>442</v>
      </c>
      <c r="AO28" s="406">
        <v>420</v>
      </c>
      <c r="AP28" s="406">
        <v>11</v>
      </c>
      <c r="AQ28" s="406">
        <v>873</v>
      </c>
      <c r="AR28" s="406">
        <v>15</v>
      </c>
      <c r="AS28" s="406">
        <v>194</v>
      </c>
      <c r="AT28" s="406">
        <v>193</v>
      </c>
      <c r="AU28" s="406">
        <v>1</v>
      </c>
    </row>
    <row r="29" spans="1:47" ht="15" customHeight="1">
      <c r="A29" s="14" t="s">
        <v>288</v>
      </c>
      <c r="B29" s="14" t="s">
        <v>203</v>
      </c>
      <c r="C29" s="14">
        <v>16010</v>
      </c>
      <c r="D29" s="14">
        <v>7721</v>
      </c>
      <c r="E29" s="14">
        <v>14192</v>
      </c>
      <c r="F29" s="14">
        <v>6822</v>
      </c>
      <c r="G29" s="14">
        <v>11457</v>
      </c>
      <c r="H29" s="14">
        <v>5546</v>
      </c>
      <c r="I29" s="14">
        <v>6269</v>
      </c>
      <c r="J29" s="14">
        <v>3011</v>
      </c>
      <c r="K29" s="14">
        <v>4139</v>
      </c>
      <c r="L29" s="14">
        <v>2056</v>
      </c>
      <c r="M29" s="473">
        <v>52067</v>
      </c>
      <c r="N29" s="473">
        <v>25156</v>
      </c>
      <c r="O29" s="14" t="s">
        <v>288</v>
      </c>
      <c r="P29" s="240" t="s">
        <v>203</v>
      </c>
      <c r="Q29" s="14">
        <v>3571</v>
      </c>
      <c r="R29" s="14">
        <v>1699</v>
      </c>
      <c r="S29" s="14">
        <v>3783</v>
      </c>
      <c r="T29" s="14">
        <v>1740</v>
      </c>
      <c r="U29" s="14">
        <v>2822</v>
      </c>
      <c r="V29" s="14">
        <v>1392</v>
      </c>
      <c r="W29" s="14">
        <v>854</v>
      </c>
      <c r="X29" s="14">
        <v>408</v>
      </c>
      <c r="Y29" s="14">
        <v>503</v>
      </c>
      <c r="Z29" s="14">
        <v>252</v>
      </c>
      <c r="AA29" s="473">
        <v>11533</v>
      </c>
      <c r="AB29" s="473">
        <v>5491</v>
      </c>
      <c r="AC29" s="14" t="s">
        <v>288</v>
      </c>
      <c r="AD29" s="240" t="s">
        <v>203</v>
      </c>
      <c r="AE29" s="406">
        <v>321</v>
      </c>
      <c r="AF29" s="406">
        <v>323</v>
      </c>
      <c r="AG29" s="406">
        <v>323</v>
      </c>
      <c r="AH29" s="406">
        <v>276</v>
      </c>
      <c r="AI29" s="406">
        <v>250</v>
      </c>
      <c r="AJ29" s="406">
        <v>1493</v>
      </c>
      <c r="AK29" s="406">
        <v>808</v>
      </c>
      <c r="AL29" s="406">
        <v>99</v>
      </c>
      <c r="AM29" s="406">
        <v>907</v>
      </c>
      <c r="AN29" s="406">
        <v>338</v>
      </c>
      <c r="AO29" s="406">
        <v>639</v>
      </c>
      <c r="AP29" s="406">
        <v>33</v>
      </c>
      <c r="AQ29" s="406">
        <v>1010</v>
      </c>
      <c r="AR29" s="406">
        <v>17</v>
      </c>
      <c r="AS29" s="406">
        <v>291</v>
      </c>
      <c r="AT29" s="406">
        <v>285</v>
      </c>
      <c r="AU29" s="406">
        <v>6</v>
      </c>
    </row>
    <row r="30" spans="1:47" ht="15" customHeight="1">
      <c r="A30" s="14" t="s">
        <v>288</v>
      </c>
      <c r="B30" s="14" t="s">
        <v>204</v>
      </c>
      <c r="C30" s="14">
        <v>5332</v>
      </c>
      <c r="D30" s="14">
        <v>2534</v>
      </c>
      <c r="E30" s="14">
        <v>5565</v>
      </c>
      <c r="F30" s="14">
        <v>2579</v>
      </c>
      <c r="G30" s="14">
        <v>4938</v>
      </c>
      <c r="H30" s="14">
        <v>2377</v>
      </c>
      <c r="I30" s="14">
        <v>3170</v>
      </c>
      <c r="J30" s="14">
        <v>1589</v>
      </c>
      <c r="K30" s="14">
        <v>2228</v>
      </c>
      <c r="L30" s="14">
        <v>1149</v>
      </c>
      <c r="M30" s="473">
        <v>21233</v>
      </c>
      <c r="N30" s="473">
        <v>10228</v>
      </c>
      <c r="O30" s="14" t="s">
        <v>288</v>
      </c>
      <c r="P30" s="240" t="s">
        <v>204</v>
      </c>
      <c r="Q30" s="14">
        <v>1381</v>
      </c>
      <c r="R30" s="14">
        <v>611</v>
      </c>
      <c r="S30" s="14">
        <v>1528</v>
      </c>
      <c r="T30" s="14">
        <v>654</v>
      </c>
      <c r="U30" s="14">
        <v>1246</v>
      </c>
      <c r="V30" s="14">
        <v>565</v>
      </c>
      <c r="W30" s="14">
        <v>389</v>
      </c>
      <c r="X30" s="14">
        <v>183</v>
      </c>
      <c r="Y30" s="14">
        <v>256</v>
      </c>
      <c r="Z30" s="14">
        <v>125</v>
      </c>
      <c r="AA30" s="473">
        <v>4800</v>
      </c>
      <c r="AB30" s="473">
        <v>2138</v>
      </c>
      <c r="AC30" s="14" t="s">
        <v>288</v>
      </c>
      <c r="AD30" s="240" t="s">
        <v>204</v>
      </c>
      <c r="AE30" s="406">
        <v>126</v>
      </c>
      <c r="AF30" s="406">
        <v>134</v>
      </c>
      <c r="AG30" s="406">
        <v>132</v>
      </c>
      <c r="AH30" s="406">
        <v>123</v>
      </c>
      <c r="AI30" s="406">
        <v>120</v>
      </c>
      <c r="AJ30" s="406">
        <v>635</v>
      </c>
      <c r="AK30" s="406">
        <v>389</v>
      </c>
      <c r="AL30" s="406">
        <v>42</v>
      </c>
      <c r="AM30" s="406">
        <v>431</v>
      </c>
      <c r="AN30" s="406">
        <v>188</v>
      </c>
      <c r="AO30" s="406">
        <v>236</v>
      </c>
      <c r="AP30" s="406">
        <v>11</v>
      </c>
      <c r="AQ30" s="406">
        <v>435</v>
      </c>
      <c r="AR30" s="406">
        <v>6</v>
      </c>
      <c r="AS30" s="406">
        <v>132</v>
      </c>
      <c r="AT30" s="406">
        <v>119</v>
      </c>
      <c r="AU30" s="406">
        <v>13</v>
      </c>
    </row>
    <row r="31" spans="1:47" ht="15" customHeight="1">
      <c r="A31" s="97"/>
      <c r="B31" s="93"/>
      <c r="C31" s="250"/>
      <c r="D31" s="118"/>
      <c r="E31" s="118"/>
      <c r="F31" s="118"/>
      <c r="G31" s="118"/>
      <c r="H31" s="118"/>
      <c r="I31" s="118"/>
      <c r="J31" s="118"/>
      <c r="K31" s="118"/>
      <c r="L31" s="118"/>
      <c r="M31" s="484"/>
      <c r="N31" s="484"/>
      <c r="O31" s="118"/>
      <c r="P31" s="93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484"/>
      <c r="AB31" s="484"/>
      <c r="AC31" s="118"/>
      <c r="AD31" s="93"/>
      <c r="AE31" s="407"/>
      <c r="AF31" s="407"/>
      <c r="AG31" s="407"/>
      <c r="AH31" s="407"/>
      <c r="AI31" s="407"/>
      <c r="AJ31" s="407"/>
      <c r="AK31" s="407"/>
      <c r="AL31" s="407"/>
      <c r="AM31" s="407"/>
      <c r="AN31" s="407"/>
      <c r="AO31" s="407"/>
      <c r="AP31" s="407"/>
      <c r="AQ31" s="407"/>
      <c r="AR31" s="407"/>
      <c r="AS31" s="407"/>
      <c r="AT31" s="407"/>
      <c r="AU31" s="407"/>
    </row>
    <row r="32" spans="1:47">
      <c r="B32" s="98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497"/>
      <c r="N32" s="497"/>
      <c r="O32" s="125"/>
      <c r="P32" s="98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497"/>
      <c r="AB32" s="497"/>
      <c r="AC32" s="125"/>
      <c r="AD32" s="98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</row>
    <row r="33" spans="1:47">
      <c r="A33" s="86" t="s">
        <v>372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479"/>
      <c r="M33" s="479"/>
      <c r="N33" s="112"/>
      <c r="O33" s="86" t="s">
        <v>349</v>
      </c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479"/>
      <c r="AA33" s="479"/>
      <c r="AB33" s="112"/>
      <c r="AC33" s="86" t="s">
        <v>359</v>
      </c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6"/>
      <c r="AT33" s="87"/>
      <c r="AU33" s="87"/>
    </row>
    <row r="34" spans="1:47">
      <c r="A34" s="86" t="s">
        <v>190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479"/>
      <c r="M34" s="479"/>
      <c r="N34" s="112"/>
      <c r="O34" s="86" t="s">
        <v>190</v>
      </c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479"/>
      <c r="AA34" s="479"/>
      <c r="AB34" s="112"/>
      <c r="AC34" s="86" t="s">
        <v>474</v>
      </c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6"/>
      <c r="AT34" s="87"/>
      <c r="AU34" s="87"/>
    </row>
    <row r="35" spans="1:47">
      <c r="A35" s="86" t="s">
        <v>279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479"/>
      <c r="M35" s="479"/>
      <c r="N35" s="112"/>
      <c r="O35" s="86" t="s">
        <v>279</v>
      </c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479"/>
      <c r="AA35" s="479"/>
      <c r="AB35" s="112"/>
      <c r="AC35" s="86" t="s">
        <v>279</v>
      </c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6"/>
      <c r="AT35" s="87"/>
      <c r="AU35" s="87"/>
    </row>
    <row r="36" spans="1:47"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485"/>
      <c r="N36" s="485"/>
      <c r="O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485"/>
      <c r="AB36" s="485"/>
      <c r="AC36" s="119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</row>
    <row r="37" spans="1:47">
      <c r="A37" s="89" t="s">
        <v>261</v>
      </c>
      <c r="C37" s="119"/>
      <c r="D37" s="119"/>
      <c r="E37" s="119"/>
      <c r="F37" s="119"/>
      <c r="G37" s="119"/>
      <c r="H37" s="119"/>
      <c r="I37" s="119"/>
      <c r="J37" s="119"/>
      <c r="K37" s="119" t="s">
        <v>112</v>
      </c>
      <c r="L37" s="119"/>
      <c r="M37" s="485"/>
      <c r="N37" s="485"/>
      <c r="O37" s="89" t="s">
        <v>261</v>
      </c>
      <c r="Q37" s="119"/>
      <c r="R37" s="119"/>
      <c r="S37" s="119"/>
      <c r="T37" s="119"/>
      <c r="U37" s="119"/>
      <c r="V37" s="119"/>
      <c r="W37" s="119"/>
      <c r="X37" s="119"/>
      <c r="Y37" s="119" t="s">
        <v>112</v>
      </c>
      <c r="Z37" s="119"/>
      <c r="AA37" s="485"/>
      <c r="AB37" s="485"/>
      <c r="AC37" s="89" t="s">
        <v>261</v>
      </c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Q37" s="100"/>
      <c r="AR37" s="100"/>
      <c r="AT37" s="100" t="s">
        <v>112</v>
      </c>
    </row>
    <row r="38" spans="1:47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485"/>
      <c r="N38" s="485"/>
      <c r="O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485"/>
      <c r="AB38" s="485"/>
      <c r="AC38" s="119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</row>
    <row r="39" spans="1:47" ht="17.25" customHeight="1">
      <c r="A39" s="451"/>
      <c r="B39" s="160"/>
      <c r="C39" s="27" t="s">
        <v>74</v>
      </c>
      <c r="D39" s="73"/>
      <c r="E39" s="27" t="s">
        <v>75</v>
      </c>
      <c r="F39" s="73"/>
      <c r="G39" s="27" t="s">
        <v>76</v>
      </c>
      <c r="H39" s="73"/>
      <c r="I39" s="27" t="s">
        <v>77</v>
      </c>
      <c r="J39" s="73"/>
      <c r="K39" s="27" t="s">
        <v>78</v>
      </c>
      <c r="L39" s="73"/>
      <c r="M39" s="495" t="s">
        <v>73</v>
      </c>
      <c r="N39" s="496"/>
      <c r="O39" s="138"/>
      <c r="P39" s="160"/>
      <c r="Q39" s="27" t="s">
        <v>74</v>
      </c>
      <c r="R39" s="73"/>
      <c r="S39" s="27" t="s">
        <v>75</v>
      </c>
      <c r="T39" s="73"/>
      <c r="U39" s="27" t="s">
        <v>76</v>
      </c>
      <c r="V39" s="73"/>
      <c r="W39" s="27" t="s">
        <v>77</v>
      </c>
      <c r="X39" s="73"/>
      <c r="Y39" s="27" t="s">
        <v>78</v>
      </c>
      <c r="Z39" s="73"/>
      <c r="AA39" s="495" t="s">
        <v>73</v>
      </c>
      <c r="AB39" s="496"/>
      <c r="AC39" s="138"/>
      <c r="AD39" s="160"/>
      <c r="AE39" s="561" t="s">
        <v>59</v>
      </c>
      <c r="AF39" s="562"/>
      <c r="AG39" s="562"/>
      <c r="AH39" s="562"/>
      <c r="AI39" s="562"/>
      <c r="AJ39" s="563"/>
      <c r="AK39" s="209" t="s">
        <v>47</v>
      </c>
      <c r="AL39" s="239"/>
      <c r="AM39" s="243"/>
      <c r="AN39" s="209" t="s">
        <v>259</v>
      </c>
      <c r="AO39" s="241"/>
      <c r="AP39" s="404"/>
      <c r="AQ39" s="91"/>
      <c r="AR39" s="405"/>
      <c r="AS39" s="209" t="s">
        <v>176</v>
      </c>
      <c r="AT39" s="239"/>
      <c r="AU39" s="243"/>
    </row>
    <row r="40" spans="1:47" s="277" customFormat="1" ht="24.75" customHeight="1">
      <c r="A40" s="446" t="s">
        <v>338</v>
      </c>
      <c r="B40" s="282" t="s">
        <v>191</v>
      </c>
      <c r="C40" s="193" t="s">
        <v>257</v>
      </c>
      <c r="D40" s="193" t="s">
        <v>79</v>
      </c>
      <c r="E40" s="193" t="s">
        <v>257</v>
      </c>
      <c r="F40" s="193" t="s">
        <v>79</v>
      </c>
      <c r="G40" s="193" t="s">
        <v>257</v>
      </c>
      <c r="H40" s="193" t="s">
        <v>79</v>
      </c>
      <c r="I40" s="193" t="s">
        <v>257</v>
      </c>
      <c r="J40" s="193" t="s">
        <v>79</v>
      </c>
      <c r="K40" s="193" t="s">
        <v>257</v>
      </c>
      <c r="L40" s="193" t="s">
        <v>79</v>
      </c>
      <c r="M40" s="195" t="s">
        <v>257</v>
      </c>
      <c r="N40" s="195" t="s">
        <v>79</v>
      </c>
      <c r="O40" s="446" t="s">
        <v>338</v>
      </c>
      <c r="P40" s="282" t="s">
        <v>191</v>
      </c>
      <c r="Q40" s="193" t="s">
        <v>257</v>
      </c>
      <c r="R40" s="193" t="s">
        <v>79</v>
      </c>
      <c r="S40" s="193" t="s">
        <v>257</v>
      </c>
      <c r="T40" s="193" t="s">
        <v>79</v>
      </c>
      <c r="U40" s="193" t="s">
        <v>257</v>
      </c>
      <c r="V40" s="193" t="s">
        <v>79</v>
      </c>
      <c r="W40" s="193" t="s">
        <v>257</v>
      </c>
      <c r="X40" s="193" t="s">
        <v>79</v>
      </c>
      <c r="Y40" s="193" t="s">
        <v>257</v>
      </c>
      <c r="Z40" s="193" t="s">
        <v>79</v>
      </c>
      <c r="AA40" s="195" t="s">
        <v>257</v>
      </c>
      <c r="AB40" s="195" t="s">
        <v>79</v>
      </c>
      <c r="AC40" s="446" t="s">
        <v>338</v>
      </c>
      <c r="AD40" s="282" t="s">
        <v>191</v>
      </c>
      <c r="AE40" s="269" t="s">
        <v>177</v>
      </c>
      <c r="AF40" s="269" t="s">
        <v>178</v>
      </c>
      <c r="AG40" s="269" t="s">
        <v>179</v>
      </c>
      <c r="AH40" s="269" t="s">
        <v>180</v>
      </c>
      <c r="AI40" s="269" t="s">
        <v>181</v>
      </c>
      <c r="AJ40" s="283" t="s">
        <v>73</v>
      </c>
      <c r="AK40" s="284" t="s">
        <v>183</v>
      </c>
      <c r="AL40" s="284" t="s">
        <v>184</v>
      </c>
      <c r="AM40" s="271" t="s">
        <v>182</v>
      </c>
      <c r="AN40" s="343" t="s">
        <v>258</v>
      </c>
      <c r="AO40" s="271" t="s">
        <v>185</v>
      </c>
      <c r="AP40" s="271" t="s">
        <v>186</v>
      </c>
      <c r="AQ40" s="272" t="s">
        <v>339</v>
      </c>
      <c r="AR40" s="271" t="s">
        <v>58</v>
      </c>
      <c r="AS40" s="274" t="s">
        <v>65</v>
      </c>
      <c r="AT40" s="275" t="s">
        <v>63</v>
      </c>
      <c r="AU40" s="274" t="s">
        <v>66</v>
      </c>
    </row>
    <row r="41" spans="1:47" s="277" customFormat="1" ht="12" customHeight="1">
      <c r="A41" s="375"/>
      <c r="B41" s="221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490"/>
      <c r="N41" s="490"/>
      <c r="O41" s="377"/>
      <c r="P41" s="408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490"/>
      <c r="AB41" s="490"/>
      <c r="AC41" s="377"/>
      <c r="AD41" s="408"/>
      <c r="AE41" s="222"/>
      <c r="AF41" s="222"/>
      <c r="AG41" s="222"/>
      <c r="AH41" s="222"/>
      <c r="AI41" s="222"/>
      <c r="AJ41" s="288"/>
      <c r="AK41" s="291"/>
      <c r="AL41" s="291"/>
      <c r="AM41" s="292"/>
      <c r="AN41" s="293"/>
      <c r="AO41" s="294"/>
      <c r="AP41" s="294"/>
      <c r="AQ41" s="295"/>
      <c r="AR41" s="294"/>
      <c r="AS41" s="289"/>
      <c r="AT41" s="290"/>
      <c r="AU41" s="289"/>
    </row>
    <row r="42" spans="1:47" ht="18" customHeight="1">
      <c r="A42" s="96"/>
      <c r="B42" s="70" t="s">
        <v>81</v>
      </c>
      <c r="C42" s="121">
        <f t="shared" ref="C42:N42" si="3">SUM(C44:C52)</f>
        <v>98721</v>
      </c>
      <c r="D42" s="121">
        <f t="shared" si="3"/>
        <v>47897</v>
      </c>
      <c r="E42" s="121">
        <f t="shared" si="3"/>
        <v>67814</v>
      </c>
      <c r="F42" s="121">
        <f t="shared" si="3"/>
        <v>32951</v>
      </c>
      <c r="G42" s="121">
        <f t="shared" si="3"/>
        <v>54940</v>
      </c>
      <c r="H42" s="121">
        <f t="shared" si="3"/>
        <v>26943</v>
      </c>
      <c r="I42" s="121">
        <f t="shared" si="3"/>
        <v>32912</v>
      </c>
      <c r="J42" s="121">
        <f t="shared" si="3"/>
        <v>16352</v>
      </c>
      <c r="K42" s="121">
        <f t="shared" si="3"/>
        <v>24783</v>
      </c>
      <c r="L42" s="121">
        <f t="shared" si="3"/>
        <v>12223</v>
      </c>
      <c r="M42" s="121">
        <f t="shared" si="3"/>
        <v>279170</v>
      </c>
      <c r="N42" s="121">
        <f t="shared" si="3"/>
        <v>136366</v>
      </c>
      <c r="O42" s="121"/>
      <c r="P42" s="409" t="s">
        <v>81</v>
      </c>
      <c r="Q42" s="121">
        <f t="shared" ref="Q42:AB42" si="4">SUM(Q44:Q52)</f>
        <v>33025</v>
      </c>
      <c r="R42" s="121">
        <f t="shared" si="4"/>
        <v>15444</v>
      </c>
      <c r="S42" s="121">
        <f t="shared" si="4"/>
        <v>18871</v>
      </c>
      <c r="T42" s="121">
        <f t="shared" si="4"/>
        <v>8761</v>
      </c>
      <c r="U42" s="121">
        <f t="shared" si="4"/>
        <v>16277</v>
      </c>
      <c r="V42" s="121">
        <f t="shared" si="4"/>
        <v>7818</v>
      </c>
      <c r="W42" s="121">
        <f t="shared" si="4"/>
        <v>6642</v>
      </c>
      <c r="X42" s="121">
        <f t="shared" si="4"/>
        <v>3180</v>
      </c>
      <c r="Y42" s="121">
        <f t="shared" si="4"/>
        <v>6254</v>
      </c>
      <c r="Z42" s="121">
        <f t="shared" si="4"/>
        <v>3175</v>
      </c>
      <c r="AA42" s="121">
        <f t="shared" si="4"/>
        <v>81069</v>
      </c>
      <c r="AB42" s="121">
        <f t="shared" si="4"/>
        <v>38378</v>
      </c>
      <c r="AC42" s="121"/>
      <c r="AD42" s="409" t="s">
        <v>81</v>
      </c>
      <c r="AE42" s="70">
        <f t="shared" ref="AE42:AU42" si="5">SUM(AE44:AE52)</f>
        <v>1877</v>
      </c>
      <c r="AF42" s="70">
        <f t="shared" si="5"/>
        <v>1637</v>
      </c>
      <c r="AG42" s="70">
        <f t="shared" si="5"/>
        <v>1574</v>
      </c>
      <c r="AH42" s="70">
        <f t="shared" si="5"/>
        <v>1248</v>
      </c>
      <c r="AI42" s="70">
        <f t="shared" si="5"/>
        <v>1055</v>
      </c>
      <c r="AJ42" s="70">
        <f t="shared" si="5"/>
        <v>7391</v>
      </c>
      <c r="AK42" s="70">
        <f>SUM(AK44:AK52)</f>
        <v>3661</v>
      </c>
      <c r="AL42" s="70">
        <f>SUM(AL44:AL52)</f>
        <v>581</v>
      </c>
      <c r="AM42" s="70">
        <f>SUM(AM44:AM52)</f>
        <v>4242</v>
      </c>
      <c r="AN42" s="70">
        <f t="shared" si="5"/>
        <v>1788</v>
      </c>
      <c r="AO42" s="70">
        <f t="shared" si="5"/>
        <v>2672</v>
      </c>
      <c r="AP42" s="70">
        <f t="shared" si="5"/>
        <v>161</v>
      </c>
      <c r="AQ42" s="70">
        <f t="shared" si="5"/>
        <v>4624</v>
      </c>
      <c r="AR42" s="70">
        <f t="shared" si="5"/>
        <v>177</v>
      </c>
      <c r="AS42" s="70">
        <f t="shared" si="5"/>
        <v>1458</v>
      </c>
      <c r="AT42" s="70">
        <f t="shared" si="5"/>
        <v>1426</v>
      </c>
      <c r="AU42" s="70">
        <f t="shared" si="5"/>
        <v>32</v>
      </c>
    </row>
    <row r="43" spans="1:47">
      <c r="A43" s="96"/>
      <c r="B43" s="70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409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409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</row>
    <row r="44" spans="1:47" ht="15.75" customHeight="1">
      <c r="A44" s="14" t="s">
        <v>289</v>
      </c>
      <c r="B44" s="14" t="s">
        <v>248</v>
      </c>
      <c r="C44" s="14">
        <v>10050</v>
      </c>
      <c r="D44" s="14">
        <v>4937</v>
      </c>
      <c r="E44" s="14">
        <v>7625</v>
      </c>
      <c r="F44" s="14">
        <v>3706</v>
      </c>
      <c r="G44" s="14">
        <v>5979</v>
      </c>
      <c r="H44" s="14">
        <v>2959</v>
      </c>
      <c r="I44" s="14">
        <v>3037</v>
      </c>
      <c r="J44" s="14">
        <v>1593</v>
      </c>
      <c r="K44" s="14">
        <v>2811</v>
      </c>
      <c r="L44" s="14">
        <v>1416</v>
      </c>
      <c r="M44" s="473">
        <v>29502</v>
      </c>
      <c r="N44" s="473">
        <v>14611</v>
      </c>
      <c r="O44" s="14" t="s">
        <v>289</v>
      </c>
      <c r="P44" t="s">
        <v>248</v>
      </c>
      <c r="Q44" s="14">
        <v>1471</v>
      </c>
      <c r="R44" s="14">
        <v>695</v>
      </c>
      <c r="S44" s="14">
        <v>1795</v>
      </c>
      <c r="T44" s="14">
        <v>837</v>
      </c>
      <c r="U44" s="14">
        <v>1586</v>
      </c>
      <c r="V44" s="14">
        <v>755</v>
      </c>
      <c r="W44" s="14">
        <v>306</v>
      </c>
      <c r="X44" s="14">
        <v>150</v>
      </c>
      <c r="Y44" s="14">
        <v>754</v>
      </c>
      <c r="Z44" s="14">
        <v>405</v>
      </c>
      <c r="AA44" s="473">
        <v>5912</v>
      </c>
      <c r="AB44" s="473">
        <v>2842</v>
      </c>
      <c r="AC44" s="14" t="s">
        <v>289</v>
      </c>
      <c r="AD44" t="s">
        <v>248</v>
      </c>
      <c r="AE44" s="406">
        <v>185</v>
      </c>
      <c r="AF44" s="406">
        <v>182</v>
      </c>
      <c r="AG44" s="406">
        <v>171</v>
      </c>
      <c r="AH44" s="406">
        <v>105</v>
      </c>
      <c r="AI44" s="406">
        <v>84</v>
      </c>
      <c r="AJ44" s="406">
        <v>727</v>
      </c>
      <c r="AK44" s="406">
        <v>414</v>
      </c>
      <c r="AL44" s="406">
        <v>40</v>
      </c>
      <c r="AM44" s="406">
        <v>454</v>
      </c>
      <c r="AN44" s="406">
        <v>223</v>
      </c>
      <c r="AO44" s="406">
        <v>265</v>
      </c>
      <c r="AP44" s="406">
        <v>21</v>
      </c>
      <c r="AQ44" s="406">
        <v>509</v>
      </c>
      <c r="AR44" s="406">
        <v>16</v>
      </c>
      <c r="AS44" s="406">
        <v>168</v>
      </c>
      <c r="AT44" s="406">
        <v>165</v>
      </c>
      <c r="AU44" s="406">
        <v>3</v>
      </c>
    </row>
    <row r="45" spans="1:47" ht="15.75" customHeight="1">
      <c r="A45" s="14" t="s">
        <v>289</v>
      </c>
      <c r="B45" s="14" t="s">
        <v>205</v>
      </c>
      <c r="C45" s="14">
        <v>11359</v>
      </c>
      <c r="D45" s="14">
        <v>5529</v>
      </c>
      <c r="E45" s="14">
        <v>7767</v>
      </c>
      <c r="F45" s="14">
        <v>3865</v>
      </c>
      <c r="G45" s="14">
        <v>5891</v>
      </c>
      <c r="H45" s="14">
        <v>3015</v>
      </c>
      <c r="I45" s="14">
        <v>3538</v>
      </c>
      <c r="J45" s="14">
        <v>1824</v>
      </c>
      <c r="K45" s="14">
        <v>2386</v>
      </c>
      <c r="L45" s="14">
        <v>1273</v>
      </c>
      <c r="M45" s="473">
        <v>30941</v>
      </c>
      <c r="N45" s="473">
        <v>15506</v>
      </c>
      <c r="O45" s="14" t="s">
        <v>289</v>
      </c>
      <c r="P45" t="s">
        <v>205</v>
      </c>
      <c r="Q45" s="14">
        <v>4163</v>
      </c>
      <c r="R45" s="14">
        <v>2005</v>
      </c>
      <c r="S45" s="14">
        <v>2322</v>
      </c>
      <c r="T45" s="14">
        <v>1084</v>
      </c>
      <c r="U45" s="14">
        <v>1775</v>
      </c>
      <c r="V45" s="14">
        <v>884</v>
      </c>
      <c r="W45" s="14">
        <v>825</v>
      </c>
      <c r="X45" s="14">
        <v>404</v>
      </c>
      <c r="Y45" s="14">
        <v>635</v>
      </c>
      <c r="Z45" s="14">
        <v>367</v>
      </c>
      <c r="AA45" s="473">
        <v>9720</v>
      </c>
      <c r="AB45" s="473">
        <v>4744</v>
      </c>
      <c r="AC45" s="14" t="s">
        <v>289</v>
      </c>
      <c r="AD45" t="s">
        <v>205</v>
      </c>
      <c r="AE45" s="406">
        <v>201</v>
      </c>
      <c r="AF45" s="406">
        <v>192</v>
      </c>
      <c r="AG45" s="406">
        <v>181</v>
      </c>
      <c r="AH45" s="406">
        <v>155</v>
      </c>
      <c r="AI45" s="406">
        <v>121</v>
      </c>
      <c r="AJ45" s="406">
        <v>850</v>
      </c>
      <c r="AK45" s="406">
        <v>384</v>
      </c>
      <c r="AL45" s="406">
        <v>33</v>
      </c>
      <c r="AM45" s="406">
        <v>417</v>
      </c>
      <c r="AN45" s="406">
        <v>190</v>
      </c>
      <c r="AO45" s="406">
        <v>294</v>
      </c>
      <c r="AP45" s="406">
        <v>16</v>
      </c>
      <c r="AQ45" s="406">
        <v>500</v>
      </c>
      <c r="AR45" s="406">
        <v>18</v>
      </c>
      <c r="AS45" s="406">
        <v>188</v>
      </c>
      <c r="AT45" s="406">
        <v>184</v>
      </c>
      <c r="AU45" s="406">
        <v>4</v>
      </c>
    </row>
    <row r="46" spans="1:47" ht="15.75" customHeight="1">
      <c r="A46" s="14" t="s">
        <v>289</v>
      </c>
      <c r="B46" s="14" t="s">
        <v>208</v>
      </c>
      <c r="C46" s="14">
        <v>937</v>
      </c>
      <c r="D46" s="14">
        <v>423</v>
      </c>
      <c r="E46" s="14">
        <v>1127</v>
      </c>
      <c r="F46" s="14">
        <v>536</v>
      </c>
      <c r="G46" s="14">
        <v>1398</v>
      </c>
      <c r="H46" s="14">
        <v>709</v>
      </c>
      <c r="I46" s="14">
        <v>1093</v>
      </c>
      <c r="J46" s="14">
        <v>550</v>
      </c>
      <c r="K46" s="14">
        <v>952</v>
      </c>
      <c r="L46" s="14">
        <v>483</v>
      </c>
      <c r="M46" s="473">
        <v>5507</v>
      </c>
      <c r="N46" s="473">
        <v>2701</v>
      </c>
      <c r="O46" s="14" t="s">
        <v>289</v>
      </c>
      <c r="P46" t="s">
        <v>208</v>
      </c>
      <c r="Q46" s="14">
        <v>128</v>
      </c>
      <c r="R46" s="14">
        <v>43</v>
      </c>
      <c r="S46" s="14">
        <v>170</v>
      </c>
      <c r="T46" s="14">
        <v>65</v>
      </c>
      <c r="U46" s="14">
        <v>284</v>
      </c>
      <c r="V46" s="14">
        <v>131</v>
      </c>
      <c r="W46" s="14">
        <v>177</v>
      </c>
      <c r="X46" s="14">
        <v>86</v>
      </c>
      <c r="Y46" s="14">
        <v>193</v>
      </c>
      <c r="Z46" s="14">
        <v>98</v>
      </c>
      <c r="AA46" s="473">
        <v>952</v>
      </c>
      <c r="AB46" s="473">
        <v>423</v>
      </c>
      <c r="AC46" s="14" t="s">
        <v>289</v>
      </c>
      <c r="AD46" t="s">
        <v>208</v>
      </c>
      <c r="AE46" s="406">
        <v>24</v>
      </c>
      <c r="AF46" s="406">
        <v>24</v>
      </c>
      <c r="AG46" s="406">
        <v>27</v>
      </c>
      <c r="AH46" s="406">
        <v>24</v>
      </c>
      <c r="AI46" s="406">
        <v>24</v>
      </c>
      <c r="AJ46" s="406">
        <v>123</v>
      </c>
      <c r="AK46" s="406">
        <v>121</v>
      </c>
      <c r="AL46" s="406">
        <v>0</v>
      </c>
      <c r="AM46" s="406">
        <v>121</v>
      </c>
      <c r="AN46" s="406">
        <v>84</v>
      </c>
      <c r="AO46" s="406">
        <v>30</v>
      </c>
      <c r="AP46" s="406">
        <v>4</v>
      </c>
      <c r="AQ46" s="406">
        <v>118</v>
      </c>
      <c r="AR46" s="406">
        <v>15</v>
      </c>
      <c r="AS46" s="406">
        <v>16</v>
      </c>
      <c r="AT46" s="406">
        <v>16</v>
      </c>
      <c r="AU46" s="406">
        <v>0</v>
      </c>
    </row>
    <row r="47" spans="1:47" ht="15.75" customHeight="1">
      <c r="A47" s="14" t="s">
        <v>289</v>
      </c>
      <c r="B47" s="14" t="s">
        <v>290</v>
      </c>
      <c r="C47" s="14">
        <v>6213</v>
      </c>
      <c r="D47" s="14">
        <v>3042</v>
      </c>
      <c r="E47" s="14">
        <v>5044</v>
      </c>
      <c r="F47" s="14">
        <v>2481</v>
      </c>
      <c r="G47" s="14">
        <v>3904</v>
      </c>
      <c r="H47" s="14">
        <v>1911</v>
      </c>
      <c r="I47" s="14">
        <v>2053</v>
      </c>
      <c r="J47" s="14">
        <v>1091</v>
      </c>
      <c r="K47" s="14">
        <v>1520</v>
      </c>
      <c r="L47" s="14">
        <v>812</v>
      </c>
      <c r="M47" s="473">
        <v>18734</v>
      </c>
      <c r="N47" s="473">
        <v>9337</v>
      </c>
      <c r="O47" s="14" t="s">
        <v>289</v>
      </c>
      <c r="P47" t="s">
        <v>290</v>
      </c>
      <c r="Q47" s="14">
        <v>1816</v>
      </c>
      <c r="R47" s="14">
        <v>814</v>
      </c>
      <c r="S47" s="14">
        <v>1531</v>
      </c>
      <c r="T47" s="14">
        <v>686</v>
      </c>
      <c r="U47" s="14">
        <v>1135</v>
      </c>
      <c r="V47" s="14">
        <v>530</v>
      </c>
      <c r="W47" s="14">
        <v>266</v>
      </c>
      <c r="X47" s="14">
        <v>121</v>
      </c>
      <c r="Y47" s="14">
        <v>305</v>
      </c>
      <c r="Z47" s="14">
        <v>167</v>
      </c>
      <c r="AA47" s="473">
        <v>5053</v>
      </c>
      <c r="AB47" s="473">
        <v>2318</v>
      </c>
      <c r="AC47" s="14" t="s">
        <v>289</v>
      </c>
      <c r="AD47" t="s">
        <v>290</v>
      </c>
      <c r="AE47" s="406">
        <v>135</v>
      </c>
      <c r="AF47" s="406">
        <v>138</v>
      </c>
      <c r="AG47" s="406">
        <v>133</v>
      </c>
      <c r="AH47" s="406">
        <v>115</v>
      </c>
      <c r="AI47" s="406">
        <v>108</v>
      </c>
      <c r="AJ47" s="406">
        <v>629</v>
      </c>
      <c r="AK47" s="406">
        <v>321</v>
      </c>
      <c r="AL47" s="406">
        <v>17</v>
      </c>
      <c r="AM47" s="406">
        <v>338</v>
      </c>
      <c r="AN47" s="406">
        <v>161</v>
      </c>
      <c r="AO47" s="406">
        <v>178</v>
      </c>
      <c r="AP47" s="406">
        <v>20</v>
      </c>
      <c r="AQ47" s="406">
        <v>359</v>
      </c>
      <c r="AR47" s="406">
        <v>4</v>
      </c>
      <c r="AS47" s="406">
        <v>128</v>
      </c>
      <c r="AT47" s="406">
        <v>128</v>
      </c>
      <c r="AU47" s="406">
        <v>0</v>
      </c>
    </row>
    <row r="48" spans="1:47" ht="15.75" customHeight="1">
      <c r="A48" s="14" t="s">
        <v>289</v>
      </c>
      <c r="B48" s="14" t="s">
        <v>291</v>
      </c>
      <c r="C48" s="14">
        <v>1815</v>
      </c>
      <c r="D48" s="14">
        <v>882</v>
      </c>
      <c r="E48" s="14">
        <v>1725</v>
      </c>
      <c r="F48" s="14">
        <v>815</v>
      </c>
      <c r="G48" s="14">
        <v>1931</v>
      </c>
      <c r="H48" s="14">
        <v>975</v>
      </c>
      <c r="I48" s="14">
        <v>1346</v>
      </c>
      <c r="J48" s="14">
        <v>681</v>
      </c>
      <c r="K48" s="14">
        <v>1043</v>
      </c>
      <c r="L48" s="14">
        <v>568</v>
      </c>
      <c r="M48" s="473">
        <v>7860</v>
      </c>
      <c r="N48" s="473">
        <v>3921</v>
      </c>
      <c r="O48" s="14" t="s">
        <v>289</v>
      </c>
      <c r="P48" t="s">
        <v>291</v>
      </c>
      <c r="Q48" s="14">
        <v>431</v>
      </c>
      <c r="R48" s="14">
        <v>178</v>
      </c>
      <c r="S48" s="14">
        <v>367</v>
      </c>
      <c r="T48" s="14">
        <v>161</v>
      </c>
      <c r="U48" s="14">
        <v>539</v>
      </c>
      <c r="V48" s="14">
        <v>276</v>
      </c>
      <c r="W48" s="14">
        <v>305</v>
      </c>
      <c r="X48" s="14">
        <v>144</v>
      </c>
      <c r="Y48" s="14">
        <v>246</v>
      </c>
      <c r="Z48" s="14">
        <v>140</v>
      </c>
      <c r="AA48" s="473">
        <v>1888</v>
      </c>
      <c r="AB48" s="473">
        <v>899</v>
      </c>
      <c r="AC48" s="14" t="s">
        <v>289</v>
      </c>
      <c r="AD48" t="s">
        <v>291</v>
      </c>
      <c r="AE48" s="406">
        <v>51</v>
      </c>
      <c r="AF48" s="406">
        <v>48</v>
      </c>
      <c r="AG48" s="406">
        <v>50</v>
      </c>
      <c r="AH48" s="406">
        <v>42</v>
      </c>
      <c r="AI48" s="406">
        <v>36</v>
      </c>
      <c r="AJ48" s="406">
        <v>227</v>
      </c>
      <c r="AK48" s="406">
        <v>139</v>
      </c>
      <c r="AL48" s="406">
        <v>34</v>
      </c>
      <c r="AM48" s="406">
        <v>173</v>
      </c>
      <c r="AN48" s="406">
        <v>107</v>
      </c>
      <c r="AO48" s="406">
        <v>75</v>
      </c>
      <c r="AP48" s="406">
        <v>5</v>
      </c>
      <c r="AQ48" s="406">
        <v>190</v>
      </c>
      <c r="AR48" s="406">
        <v>8</v>
      </c>
      <c r="AS48" s="406">
        <v>39</v>
      </c>
      <c r="AT48" s="406">
        <v>39</v>
      </c>
      <c r="AU48" s="406">
        <v>0</v>
      </c>
    </row>
    <row r="49" spans="1:47" ht="15.75" customHeight="1">
      <c r="A49" s="14" t="s">
        <v>292</v>
      </c>
      <c r="B49" s="14" t="s">
        <v>206</v>
      </c>
      <c r="C49" s="14">
        <v>11816</v>
      </c>
      <c r="D49" s="14">
        <v>5658</v>
      </c>
      <c r="E49" s="14">
        <v>8383</v>
      </c>
      <c r="F49" s="14">
        <v>4120</v>
      </c>
      <c r="G49" s="14">
        <v>6924</v>
      </c>
      <c r="H49" s="14">
        <v>3421</v>
      </c>
      <c r="I49" s="14">
        <v>4584</v>
      </c>
      <c r="J49" s="14">
        <v>2328</v>
      </c>
      <c r="K49" s="14">
        <v>3264</v>
      </c>
      <c r="L49" s="14">
        <v>1616</v>
      </c>
      <c r="M49" s="473">
        <v>34971</v>
      </c>
      <c r="N49" s="473">
        <v>17143</v>
      </c>
      <c r="O49" s="14" t="s">
        <v>292</v>
      </c>
      <c r="P49" t="s">
        <v>206</v>
      </c>
      <c r="Q49" s="14">
        <v>4692</v>
      </c>
      <c r="R49" s="14">
        <v>2144</v>
      </c>
      <c r="S49" s="14">
        <v>2279</v>
      </c>
      <c r="T49" s="14">
        <v>1083</v>
      </c>
      <c r="U49" s="14">
        <v>2113</v>
      </c>
      <c r="V49" s="14">
        <v>1031</v>
      </c>
      <c r="W49" s="14">
        <v>1102</v>
      </c>
      <c r="X49" s="14">
        <v>565</v>
      </c>
      <c r="Y49" s="14">
        <v>862</v>
      </c>
      <c r="Z49" s="14">
        <v>414</v>
      </c>
      <c r="AA49" s="473">
        <v>11048</v>
      </c>
      <c r="AB49" s="473">
        <v>5237</v>
      </c>
      <c r="AC49" s="14" t="s">
        <v>292</v>
      </c>
      <c r="AD49" t="s">
        <v>206</v>
      </c>
      <c r="AE49" s="406">
        <v>191</v>
      </c>
      <c r="AF49" s="406">
        <v>177</v>
      </c>
      <c r="AG49" s="406">
        <v>165</v>
      </c>
      <c r="AH49" s="406">
        <v>143</v>
      </c>
      <c r="AI49" s="406">
        <v>111</v>
      </c>
      <c r="AJ49" s="406">
        <v>787</v>
      </c>
      <c r="AK49" s="406">
        <v>472</v>
      </c>
      <c r="AL49" s="406">
        <v>86</v>
      </c>
      <c r="AM49" s="406">
        <v>558</v>
      </c>
      <c r="AN49" s="406">
        <v>225</v>
      </c>
      <c r="AO49" s="406">
        <v>310</v>
      </c>
      <c r="AP49" s="406">
        <v>49</v>
      </c>
      <c r="AQ49" s="406">
        <v>584</v>
      </c>
      <c r="AR49" s="406">
        <v>10</v>
      </c>
      <c r="AS49" s="406">
        <v>153</v>
      </c>
      <c r="AT49" s="406">
        <v>152</v>
      </c>
      <c r="AU49" s="406">
        <v>1</v>
      </c>
    </row>
    <row r="50" spans="1:47" ht="15.75" customHeight="1">
      <c r="A50" s="14" t="s">
        <v>292</v>
      </c>
      <c r="B50" s="14" t="s">
        <v>207</v>
      </c>
      <c r="C50" s="14">
        <v>17714</v>
      </c>
      <c r="D50" s="14">
        <v>8621</v>
      </c>
      <c r="E50" s="14">
        <v>10850</v>
      </c>
      <c r="F50" s="14">
        <v>5143</v>
      </c>
      <c r="G50" s="14">
        <v>8886</v>
      </c>
      <c r="H50" s="14">
        <v>4227</v>
      </c>
      <c r="I50" s="14">
        <v>5299</v>
      </c>
      <c r="J50" s="14">
        <v>2482</v>
      </c>
      <c r="K50" s="14">
        <v>4279</v>
      </c>
      <c r="L50" s="14">
        <v>2020</v>
      </c>
      <c r="M50" s="473">
        <v>47028</v>
      </c>
      <c r="N50" s="473">
        <v>22493</v>
      </c>
      <c r="O50" s="14" t="s">
        <v>292</v>
      </c>
      <c r="P50" t="s">
        <v>207</v>
      </c>
      <c r="Q50" s="14">
        <v>7208</v>
      </c>
      <c r="R50" s="14">
        <v>3424</v>
      </c>
      <c r="S50" s="14">
        <v>3514</v>
      </c>
      <c r="T50" s="14">
        <v>1626</v>
      </c>
      <c r="U50" s="14">
        <v>3140</v>
      </c>
      <c r="V50" s="14">
        <v>1456</v>
      </c>
      <c r="W50" s="14">
        <v>1306</v>
      </c>
      <c r="X50" s="14">
        <v>629</v>
      </c>
      <c r="Y50" s="14">
        <v>1237</v>
      </c>
      <c r="Z50" s="14">
        <v>608</v>
      </c>
      <c r="AA50" s="473">
        <v>16405</v>
      </c>
      <c r="AB50" s="473">
        <v>7743</v>
      </c>
      <c r="AC50" s="14" t="s">
        <v>292</v>
      </c>
      <c r="AD50" t="s">
        <v>207</v>
      </c>
      <c r="AE50" s="406">
        <v>310</v>
      </c>
      <c r="AF50" s="406">
        <v>236</v>
      </c>
      <c r="AG50" s="406">
        <v>226</v>
      </c>
      <c r="AH50" s="406">
        <v>195</v>
      </c>
      <c r="AI50" s="406">
        <v>167</v>
      </c>
      <c r="AJ50" s="406">
        <v>1134</v>
      </c>
      <c r="AK50" s="406">
        <v>559</v>
      </c>
      <c r="AL50" s="406">
        <v>97</v>
      </c>
      <c r="AM50" s="406">
        <v>656</v>
      </c>
      <c r="AN50" s="406">
        <v>264</v>
      </c>
      <c r="AO50" s="406">
        <v>458</v>
      </c>
      <c r="AP50" s="406">
        <v>17</v>
      </c>
      <c r="AQ50" s="406">
        <v>739</v>
      </c>
      <c r="AR50" s="406">
        <v>23</v>
      </c>
      <c r="AS50" s="406">
        <v>209</v>
      </c>
      <c r="AT50" s="406">
        <v>199</v>
      </c>
      <c r="AU50" s="406">
        <v>10</v>
      </c>
    </row>
    <row r="51" spans="1:47" s="100" customFormat="1" ht="15.75" customHeight="1">
      <c r="A51" s="14" t="s">
        <v>292</v>
      </c>
      <c r="B51" s="14" t="s">
        <v>44</v>
      </c>
      <c r="C51" s="14">
        <v>21883</v>
      </c>
      <c r="D51" s="14">
        <v>10710</v>
      </c>
      <c r="E51" s="14">
        <v>15213</v>
      </c>
      <c r="F51" s="14">
        <v>7448</v>
      </c>
      <c r="G51" s="14">
        <v>12289</v>
      </c>
      <c r="H51" s="14">
        <v>6000</v>
      </c>
      <c r="I51" s="14">
        <v>7644</v>
      </c>
      <c r="J51" s="14">
        <v>3720</v>
      </c>
      <c r="K51" s="14">
        <v>5585</v>
      </c>
      <c r="L51" s="14">
        <v>2631</v>
      </c>
      <c r="M51" s="473">
        <v>62614</v>
      </c>
      <c r="N51" s="473">
        <v>30509</v>
      </c>
      <c r="O51" s="14" t="s">
        <v>292</v>
      </c>
      <c r="P51" t="s">
        <v>44</v>
      </c>
      <c r="Q51" s="14">
        <v>7058</v>
      </c>
      <c r="R51" s="14">
        <v>3339</v>
      </c>
      <c r="S51" s="14">
        <v>4145</v>
      </c>
      <c r="T51" s="14">
        <v>1946</v>
      </c>
      <c r="U51" s="14">
        <v>3543</v>
      </c>
      <c r="V51" s="14">
        <v>1741</v>
      </c>
      <c r="W51" s="14">
        <v>1492</v>
      </c>
      <c r="X51" s="14">
        <v>679</v>
      </c>
      <c r="Y51" s="14">
        <v>1296</v>
      </c>
      <c r="Z51" s="14">
        <v>620</v>
      </c>
      <c r="AA51" s="473">
        <v>17534</v>
      </c>
      <c r="AB51" s="473">
        <v>8325</v>
      </c>
      <c r="AC51" s="14" t="s">
        <v>292</v>
      </c>
      <c r="AD51" t="s">
        <v>44</v>
      </c>
      <c r="AE51" s="406">
        <v>459</v>
      </c>
      <c r="AF51" s="406">
        <v>370</v>
      </c>
      <c r="AG51" s="406">
        <v>357</v>
      </c>
      <c r="AH51" s="406">
        <v>272</v>
      </c>
      <c r="AI51" s="406">
        <v>245</v>
      </c>
      <c r="AJ51" s="406">
        <v>1703</v>
      </c>
      <c r="AK51" s="406">
        <v>726</v>
      </c>
      <c r="AL51" s="406">
        <v>162</v>
      </c>
      <c r="AM51" s="406">
        <v>888</v>
      </c>
      <c r="AN51" s="406">
        <v>303</v>
      </c>
      <c r="AO51" s="406">
        <v>659</v>
      </c>
      <c r="AP51" s="406">
        <v>13</v>
      </c>
      <c r="AQ51" s="406">
        <v>975</v>
      </c>
      <c r="AR51" s="406">
        <v>31</v>
      </c>
      <c r="AS51" s="406">
        <v>294</v>
      </c>
      <c r="AT51" s="406">
        <v>294</v>
      </c>
      <c r="AU51" s="406">
        <v>0</v>
      </c>
    </row>
    <row r="52" spans="1:47" ht="15.75" customHeight="1">
      <c r="A52" s="14" t="s">
        <v>292</v>
      </c>
      <c r="B52" s="14" t="s">
        <v>293</v>
      </c>
      <c r="C52" s="14">
        <v>16934</v>
      </c>
      <c r="D52" s="14">
        <v>8095</v>
      </c>
      <c r="E52" s="14">
        <v>10080</v>
      </c>
      <c r="F52" s="14">
        <v>4837</v>
      </c>
      <c r="G52" s="14">
        <v>7738</v>
      </c>
      <c r="H52" s="14">
        <v>3726</v>
      </c>
      <c r="I52" s="14">
        <v>4318</v>
      </c>
      <c r="J52" s="14">
        <v>2083</v>
      </c>
      <c r="K52" s="14">
        <v>2943</v>
      </c>
      <c r="L52" s="14">
        <v>1404</v>
      </c>
      <c r="M52" s="473">
        <v>42013</v>
      </c>
      <c r="N52" s="473">
        <v>20145</v>
      </c>
      <c r="O52" s="14" t="s">
        <v>292</v>
      </c>
      <c r="P52" t="s">
        <v>293</v>
      </c>
      <c r="Q52" s="14">
        <v>6058</v>
      </c>
      <c r="R52" s="14">
        <v>2802</v>
      </c>
      <c r="S52" s="14">
        <v>2748</v>
      </c>
      <c r="T52" s="14">
        <v>1273</v>
      </c>
      <c r="U52" s="14">
        <v>2162</v>
      </c>
      <c r="V52" s="14">
        <v>1014</v>
      </c>
      <c r="W52" s="14">
        <v>863</v>
      </c>
      <c r="X52" s="14">
        <v>402</v>
      </c>
      <c r="Y52" s="14">
        <v>726</v>
      </c>
      <c r="Z52" s="14">
        <v>356</v>
      </c>
      <c r="AA52" s="473">
        <v>12557</v>
      </c>
      <c r="AB52" s="473">
        <v>5847</v>
      </c>
      <c r="AC52" s="14" t="s">
        <v>292</v>
      </c>
      <c r="AD52" t="s">
        <v>293</v>
      </c>
      <c r="AE52" s="406">
        <v>321</v>
      </c>
      <c r="AF52" s="406">
        <v>270</v>
      </c>
      <c r="AG52" s="406">
        <v>264</v>
      </c>
      <c r="AH52" s="406">
        <v>197</v>
      </c>
      <c r="AI52" s="406">
        <v>159</v>
      </c>
      <c r="AJ52" s="406">
        <v>1211</v>
      </c>
      <c r="AK52" s="406">
        <v>525</v>
      </c>
      <c r="AL52" s="406">
        <v>112</v>
      </c>
      <c r="AM52" s="406">
        <v>637</v>
      </c>
      <c r="AN52" s="406">
        <v>231</v>
      </c>
      <c r="AO52" s="406">
        <v>403</v>
      </c>
      <c r="AP52" s="406">
        <v>16</v>
      </c>
      <c r="AQ52" s="406">
        <v>650</v>
      </c>
      <c r="AR52" s="406">
        <v>52</v>
      </c>
      <c r="AS52" s="406">
        <v>263</v>
      </c>
      <c r="AT52" s="406">
        <v>249</v>
      </c>
      <c r="AU52" s="406">
        <v>14</v>
      </c>
    </row>
    <row r="53" spans="1:47" ht="15" customHeight="1">
      <c r="A53" s="97"/>
      <c r="B53" s="9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31"/>
      <c r="N53" s="131"/>
      <c r="O53" s="123"/>
      <c r="P53" s="102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31"/>
      <c r="AB53" s="131"/>
      <c r="AC53" s="123"/>
      <c r="AD53" s="102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7"/>
      <c r="AT53" s="97"/>
      <c r="AU53" s="97"/>
    </row>
    <row r="55" spans="1:47">
      <c r="A55" s="86" t="s">
        <v>375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479"/>
      <c r="M55" s="479"/>
      <c r="N55" s="112"/>
      <c r="O55" s="86" t="s">
        <v>350</v>
      </c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479"/>
      <c r="AA55" s="479"/>
      <c r="AB55" s="112"/>
      <c r="AC55" s="86" t="s">
        <v>34</v>
      </c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6"/>
      <c r="AT55" s="87"/>
      <c r="AU55" s="87"/>
    </row>
    <row r="56" spans="1:47">
      <c r="A56" s="86" t="s">
        <v>190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479"/>
      <c r="M56" s="479"/>
      <c r="N56" s="112"/>
      <c r="O56" s="86" t="s">
        <v>190</v>
      </c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479"/>
      <c r="AA56" s="479"/>
      <c r="AB56" s="112"/>
      <c r="AC56" s="86" t="s">
        <v>474</v>
      </c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6"/>
      <c r="AT56" s="87"/>
      <c r="AU56" s="87"/>
    </row>
    <row r="57" spans="1:47">
      <c r="A57" s="86" t="s">
        <v>279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479"/>
      <c r="M57" s="479"/>
      <c r="N57" s="112"/>
      <c r="O57" s="86" t="s">
        <v>279</v>
      </c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479"/>
      <c r="AA57" s="479"/>
      <c r="AB57" s="112"/>
      <c r="AC57" s="86" t="s">
        <v>279</v>
      </c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6"/>
      <c r="AT57" s="87"/>
      <c r="AU57" s="87"/>
    </row>
    <row r="58" spans="1:47">
      <c r="A58" s="89" t="s">
        <v>262</v>
      </c>
      <c r="C58" s="119"/>
      <c r="D58" s="119"/>
      <c r="E58" s="119"/>
      <c r="F58" s="119"/>
      <c r="G58" s="119"/>
      <c r="H58" s="119"/>
      <c r="I58" s="119"/>
      <c r="J58" s="119"/>
      <c r="K58" s="119" t="s">
        <v>112</v>
      </c>
      <c r="L58" s="119"/>
      <c r="M58" s="485"/>
      <c r="N58" s="485"/>
      <c r="O58" s="89" t="s">
        <v>262</v>
      </c>
      <c r="Q58" s="119"/>
      <c r="R58" s="119"/>
      <c r="S58" s="119"/>
      <c r="T58" s="119"/>
      <c r="U58" s="119"/>
      <c r="V58" s="119"/>
      <c r="W58" s="119"/>
      <c r="X58" s="119"/>
      <c r="Y58" s="119" t="s">
        <v>112</v>
      </c>
      <c r="Z58" s="119"/>
      <c r="AA58" s="498"/>
      <c r="AB58" s="485"/>
      <c r="AC58" s="89" t="s">
        <v>262</v>
      </c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Q58" s="100"/>
      <c r="AR58" s="100"/>
      <c r="AT58" s="100" t="s">
        <v>112</v>
      </c>
    </row>
    <row r="59" spans="1:47"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485"/>
      <c r="N59" s="485"/>
      <c r="O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485"/>
      <c r="AB59" s="485"/>
      <c r="AC59" s="119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</row>
    <row r="60" spans="1:47" ht="18" customHeight="1">
      <c r="A60" s="451"/>
      <c r="B60" s="160"/>
      <c r="C60" s="27" t="s">
        <v>74</v>
      </c>
      <c r="D60" s="73"/>
      <c r="E60" s="27" t="s">
        <v>75</v>
      </c>
      <c r="F60" s="73"/>
      <c r="G60" s="27" t="s">
        <v>76</v>
      </c>
      <c r="H60" s="73"/>
      <c r="I60" s="27" t="s">
        <v>77</v>
      </c>
      <c r="J60" s="73"/>
      <c r="K60" s="27" t="s">
        <v>78</v>
      </c>
      <c r="L60" s="73"/>
      <c r="M60" s="495" t="s">
        <v>73</v>
      </c>
      <c r="N60" s="496"/>
      <c r="O60" s="138"/>
      <c r="P60" s="160"/>
      <c r="Q60" s="27" t="s">
        <v>74</v>
      </c>
      <c r="R60" s="73"/>
      <c r="S60" s="27" t="s">
        <v>75</v>
      </c>
      <c r="T60" s="73"/>
      <c r="U60" s="27" t="s">
        <v>76</v>
      </c>
      <c r="V60" s="73"/>
      <c r="W60" s="27" t="s">
        <v>77</v>
      </c>
      <c r="X60" s="73"/>
      <c r="Y60" s="27" t="s">
        <v>78</v>
      </c>
      <c r="Z60" s="73"/>
      <c r="AA60" s="495" t="s">
        <v>73</v>
      </c>
      <c r="AB60" s="496"/>
      <c r="AC60" s="138"/>
      <c r="AD60" s="160"/>
      <c r="AE60" s="559" t="s">
        <v>59</v>
      </c>
      <c r="AF60" s="559"/>
      <c r="AG60" s="559"/>
      <c r="AH60" s="559"/>
      <c r="AI60" s="559"/>
      <c r="AJ60" s="560"/>
      <c r="AK60" s="209" t="s">
        <v>47</v>
      </c>
      <c r="AL60" s="239"/>
      <c r="AM60" s="243"/>
      <c r="AN60" s="209" t="s">
        <v>259</v>
      </c>
      <c r="AO60" s="241"/>
      <c r="AP60" s="404"/>
      <c r="AQ60" s="91"/>
      <c r="AR60" s="405"/>
      <c r="AS60" s="209" t="s">
        <v>176</v>
      </c>
      <c r="AT60" s="239"/>
      <c r="AU60" s="243"/>
    </row>
    <row r="61" spans="1:47" s="286" customFormat="1" ht="24.75" customHeight="1">
      <c r="A61" s="446" t="s">
        <v>338</v>
      </c>
      <c r="B61" s="282" t="s">
        <v>191</v>
      </c>
      <c r="C61" s="193" t="s">
        <v>257</v>
      </c>
      <c r="D61" s="193" t="s">
        <v>79</v>
      </c>
      <c r="E61" s="193" t="s">
        <v>257</v>
      </c>
      <c r="F61" s="193" t="s">
        <v>79</v>
      </c>
      <c r="G61" s="193" t="s">
        <v>257</v>
      </c>
      <c r="H61" s="193" t="s">
        <v>79</v>
      </c>
      <c r="I61" s="193" t="s">
        <v>257</v>
      </c>
      <c r="J61" s="193" t="s">
        <v>79</v>
      </c>
      <c r="K61" s="193" t="s">
        <v>257</v>
      </c>
      <c r="L61" s="193" t="s">
        <v>79</v>
      </c>
      <c r="M61" s="195" t="s">
        <v>257</v>
      </c>
      <c r="N61" s="195" t="s">
        <v>79</v>
      </c>
      <c r="O61" s="446" t="s">
        <v>338</v>
      </c>
      <c r="P61" s="282" t="s">
        <v>191</v>
      </c>
      <c r="Q61" s="193" t="s">
        <v>257</v>
      </c>
      <c r="R61" s="193" t="s">
        <v>79</v>
      </c>
      <c r="S61" s="193" t="s">
        <v>257</v>
      </c>
      <c r="T61" s="193" t="s">
        <v>79</v>
      </c>
      <c r="U61" s="193" t="s">
        <v>257</v>
      </c>
      <c r="V61" s="193" t="s">
        <v>79</v>
      </c>
      <c r="W61" s="193" t="s">
        <v>257</v>
      </c>
      <c r="X61" s="193" t="s">
        <v>79</v>
      </c>
      <c r="Y61" s="193" t="s">
        <v>257</v>
      </c>
      <c r="Z61" s="193" t="s">
        <v>79</v>
      </c>
      <c r="AA61" s="195" t="s">
        <v>257</v>
      </c>
      <c r="AB61" s="195" t="s">
        <v>79</v>
      </c>
      <c r="AC61" s="446" t="s">
        <v>338</v>
      </c>
      <c r="AD61" s="282" t="s">
        <v>191</v>
      </c>
      <c r="AE61" s="269" t="s">
        <v>177</v>
      </c>
      <c r="AF61" s="269" t="s">
        <v>178</v>
      </c>
      <c r="AG61" s="269" t="s">
        <v>179</v>
      </c>
      <c r="AH61" s="269" t="s">
        <v>180</v>
      </c>
      <c r="AI61" s="269" t="s">
        <v>181</v>
      </c>
      <c r="AJ61" s="283" t="s">
        <v>73</v>
      </c>
      <c r="AK61" s="284" t="s">
        <v>183</v>
      </c>
      <c r="AL61" s="284" t="s">
        <v>184</v>
      </c>
      <c r="AM61" s="271" t="s">
        <v>182</v>
      </c>
      <c r="AN61" s="343" t="s">
        <v>258</v>
      </c>
      <c r="AO61" s="271" t="s">
        <v>185</v>
      </c>
      <c r="AP61" s="271" t="s">
        <v>186</v>
      </c>
      <c r="AQ61" s="272" t="s">
        <v>339</v>
      </c>
      <c r="AR61" s="271" t="s">
        <v>58</v>
      </c>
      <c r="AS61" s="285" t="s">
        <v>65</v>
      </c>
      <c r="AT61" s="273" t="s">
        <v>63</v>
      </c>
      <c r="AU61" s="285" t="s">
        <v>66</v>
      </c>
    </row>
    <row r="62" spans="1:47" s="286" customFormat="1">
      <c r="A62" s="410"/>
      <c r="B62" s="222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490"/>
      <c r="N62" s="490"/>
      <c r="O62" s="377"/>
      <c r="P62" s="222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490"/>
      <c r="AB62" s="490"/>
      <c r="AC62" s="377"/>
      <c r="AD62" s="222"/>
      <c r="AE62" s="222"/>
      <c r="AF62" s="222"/>
      <c r="AG62" s="222"/>
      <c r="AH62" s="222"/>
      <c r="AI62" s="222"/>
      <c r="AJ62" s="297"/>
      <c r="AK62" s="298"/>
      <c r="AL62" s="298"/>
      <c r="AM62" s="294"/>
      <c r="AN62" s="299"/>
      <c r="AO62" s="294"/>
      <c r="AP62" s="294"/>
      <c r="AQ62" s="295"/>
      <c r="AR62" s="294"/>
      <c r="AS62" s="300"/>
      <c r="AT62" s="294"/>
      <c r="AU62" s="300"/>
    </row>
    <row r="63" spans="1:47">
      <c r="A63" s="96"/>
      <c r="B63" s="409" t="s">
        <v>81</v>
      </c>
      <c r="C63" s="121">
        <f t="shared" ref="C63:N63" si="6">SUM(C65:C87)</f>
        <v>262725</v>
      </c>
      <c r="D63" s="121">
        <f t="shared" si="6"/>
        <v>127605</v>
      </c>
      <c r="E63" s="121">
        <f t="shared" si="6"/>
        <v>210815</v>
      </c>
      <c r="F63" s="121">
        <f t="shared" si="6"/>
        <v>100841</v>
      </c>
      <c r="G63" s="121">
        <f t="shared" si="6"/>
        <v>129799</v>
      </c>
      <c r="H63" s="121">
        <f t="shared" si="6"/>
        <v>62142</v>
      </c>
      <c r="I63" s="121">
        <f t="shared" si="6"/>
        <v>63058</v>
      </c>
      <c r="J63" s="121">
        <f t="shared" si="6"/>
        <v>30354</v>
      </c>
      <c r="K63" s="121">
        <f t="shared" si="6"/>
        <v>55577</v>
      </c>
      <c r="L63" s="121">
        <f t="shared" si="6"/>
        <v>26970</v>
      </c>
      <c r="M63" s="121">
        <f t="shared" si="6"/>
        <v>721974</v>
      </c>
      <c r="N63" s="121">
        <f t="shared" si="6"/>
        <v>347912</v>
      </c>
      <c r="O63" s="121"/>
      <c r="P63" s="409" t="s">
        <v>81</v>
      </c>
      <c r="Q63" s="121">
        <f t="shared" ref="Q63:AB63" si="7">SUM(Q65:Q87)</f>
        <v>24823</v>
      </c>
      <c r="R63" s="121">
        <f t="shared" si="7"/>
        <v>11774</v>
      </c>
      <c r="S63" s="121">
        <f t="shared" si="7"/>
        <v>63310</v>
      </c>
      <c r="T63" s="121">
        <f t="shared" si="7"/>
        <v>29333</v>
      </c>
      <c r="U63" s="121">
        <f t="shared" si="7"/>
        <v>36532</v>
      </c>
      <c r="V63" s="121">
        <f t="shared" si="7"/>
        <v>17215</v>
      </c>
      <c r="W63" s="121">
        <f t="shared" si="7"/>
        <v>3018</v>
      </c>
      <c r="X63" s="121">
        <f t="shared" si="7"/>
        <v>1384</v>
      </c>
      <c r="Y63" s="121">
        <f t="shared" si="7"/>
        <v>18458</v>
      </c>
      <c r="Z63" s="121">
        <f t="shared" si="7"/>
        <v>8978</v>
      </c>
      <c r="AA63" s="121">
        <f t="shared" si="7"/>
        <v>146141</v>
      </c>
      <c r="AB63" s="121">
        <f t="shared" si="7"/>
        <v>68684</v>
      </c>
      <c r="AC63" s="121"/>
      <c r="AD63" s="409" t="s">
        <v>81</v>
      </c>
      <c r="AE63" s="70">
        <f t="shared" ref="AE63:AU63" si="8">SUM(AE65:AE87)</f>
        <v>5110</v>
      </c>
      <c r="AF63" s="70">
        <f t="shared" si="8"/>
        <v>5129</v>
      </c>
      <c r="AG63" s="70">
        <f t="shared" si="8"/>
        <v>4371</v>
      </c>
      <c r="AH63" s="70">
        <f t="shared" si="8"/>
        <v>2956</v>
      </c>
      <c r="AI63" s="70">
        <f t="shared" si="8"/>
        <v>2602</v>
      </c>
      <c r="AJ63" s="70">
        <f t="shared" si="8"/>
        <v>20168</v>
      </c>
      <c r="AK63" s="70">
        <f t="shared" si="8"/>
        <v>12138</v>
      </c>
      <c r="AL63" s="70">
        <f t="shared" si="8"/>
        <v>1276</v>
      </c>
      <c r="AM63" s="70">
        <f t="shared" si="8"/>
        <v>13414</v>
      </c>
      <c r="AN63" s="70">
        <f t="shared" si="8"/>
        <v>7378</v>
      </c>
      <c r="AO63" s="70">
        <f t="shared" si="8"/>
        <v>6599</v>
      </c>
      <c r="AP63" s="70">
        <f t="shared" si="8"/>
        <v>257</v>
      </c>
      <c r="AQ63" s="70">
        <f t="shared" si="8"/>
        <v>14234</v>
      </c>
      <c r="AR63" s="70">
        <f t="shared" si="8"/>
        <v>314</v>
      </c>
      <c r="AS63" s="70">
        <f t="shared" si="8"/>
        <v>4808</v>
      </c>
      <c r="AT63" s="70">
        <f t="shared" si="8"/>
        <v>4454</v>
      </c>
      <c r="AU63" s="70">
        <f t="shared" si="8"/>
        <v>354</v>
      </c>
    </row>
    <row r="64" spans="1:47">
      <c r="A64" s="96"/>
      <c r="B64" s="409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409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409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</row>
    <row r="65" spans="1:47" ht="15" customHeight="1">
      <c r="A65" s="14" t="s">
        <v>294</v>
      </c>
      <c r="B65" t="s">
        <v>210</v>
      </c>
      <c r="C65" s="14">
        <v>9634</v>
      </c>
      <c r="D65" s="14">
        <v>4656</v>
      </c>
      <c r="E65" s="14">
        <v>9357</v>
      </c>
      <c r="F65" s="14">
        <v>4532</v>
      </c>
      <c r="G65" s="14">
        <v>6076</v>
      </c>
      <c r="H65" s="14">
        <v>3021</v>
      </c>
      <c r="I65" s="14">
        <v>2847</v>
      </c>
      <c r="J65" s="14">
        <v>1453</v>
      </c>
      <c r="K65" s="14">
        <v>2294</v>
      </c>
      <c r="L65" s="14">
        <v>1147</v>
      </c>
      <c r="M65" s="473">
        <v>30208</v>
      </c>
      <c r="N65" s="473">
        <v>14809</v>
      </c>
      <c r="O65" s="14" t="s">
        <v>294</v>
      </c>
      <c r="P65" t="s">
        <v>210</v>
      </c>
      <c r="Q65" s="14">
        <v>20</v>
      </c>
      <c r="R65" s="14">
        <v>8</v>
      </c>
      <c r="S65" s="14">
        <v>3061</v>
      </c>
      <c r="T65" s="14">
        <v>1431</v>
      </c>
      <c r="U65" s="14">
        <v>1779</v>
      </c>
      <c r="V65" s="14">
        <v>848</v>
      </c>
      <c r="W65" s="14">
        <v>46</v>
      </c>
      <c r="X65" s="14">
        <v>27</v>
      </c>
      <c r="Y65" s="14">
        <v>773</v>
      </c>
      <c r="Z65" s="14">
        <v>398</v>
      </c>
      <c r="AA65" s="473">
        <v>5679</v>
      </c>
      <c r="AB65" s="473">
        <v>2712</v>
      </c>
      <c r="AC65" s="14" t="s">
        <v>294</v>
      </c>
      <c r="AD65" t="s">
        <v>210</v>
      </c>
      <c r="AE65" s="406">
        <v>214</v>
      </c>
      <c r="AF65" s="406">
        <v>214</v>
      </c>
      <c r="AG65" s="406">
        <v>185</v>
      </c>
      <c r="AH65" s="406">
        <v>148</v>
      </c>
      <c r="AI65" s="406">
        <v>125</v>
      </c>
      <c r="AJ65" s="406">
        <v>886</v>
      </c>
      <c r="AK65" s="406">
        <v>543</v>
      </c>
      <c r="AL65" s="406">
        <v>52</v>
      </c>
      <c r="AM65" s="406">
        <v>595</v>
      </c>
      <c r="AN65" s="406">
        <v>293</v>
      </c>
      <c r="AO65" s="406">
        <v>348</v>
      </c>
      <c r="AP65" s="406">
        <v>4</v>
      </c>
      <c r="AQ65" s="88">
        <v>645</v>
      </c>
      <c r="AR65" s="406">
        <v>7</v>
      </c>
      <c r="AS65" s="406">
        <v>182</v>
      </c>
      <c r="AT65" s="406">
        <v>168</v>
      </c>
      <c r="AU65" s="406">
        <v>14</v>
      </c>
    </row>
    <row r="66" spans="1:47" ht="15" customHeight="1">
      <c r="A66" s="14" t="s">
        <v>294</v>
      </c>
      <c r="B66" t="s">
        <v>211</v>
      </c>
      <c r="C66" s="14">
        <v>12935</v>
      </c>
      <c r="D66" s="14">
        <v>6116</v>
      </c>
      <c r="E66" s="14">
        <v>12444</v>
      </c>
      <c r="F66" s="14">
        <v>5971</v>
      </c>
      <c r="G66" s="14">
        <v>9235</v>
      </c>
      <c r="H66" s="14">
        <v>4505</v>
      </c>
      <c r="I66" s="14">
        <v>5350</v>
      </c>
      <c r="J66" s="14">
        <v>2639</v>
      </c>
      <c r="K66" s="14">
        <v>4634</v>
      </c>
      <c r="L66" s="14">
        <v>2372</v>
      </c>
      <c r="M66" s="473">
        <v>44598</v>
      </c>
      <c r="N66" s="473">
        <v>21603</v>
      </c>
      <c r="O66" s="14" t="s">
        <v>294</v>
      </c>
      <c r="P66" t="s">
        <v>211</v>
      </c>
      <c r="Q66" s="14">
        <v>245</v>
      </c>
      <c r="R66" s="14">
        <v>119</v>
      </c>
      <c r="S66" s="14">
        <v>4019</v>
      </c>
      <c r="T66" s="14">
        <v>1787</v>
      </c>
      <c r="U66" s="14">
        <v>2674</v>
      </c>
      <c r="V66" s="14">
        <v>1254</v>
      </c>
      <c r="W66" s="14">
        <v>62</v>
      </c>
      <c r="X66" s="14">
        <v>25</v>
      </c>
      <c r="Y66" s="14">
        <v>1351</v>
      </c>
      <c r="Z66" s="14">
        <v>736</v>
      </c>
      <c r="AA66" s="473">
        <v>8351</v>
      </c>
      <c r="AB66" s="473">
        <v>3921</v>
      </c>
      <c r="AC66" s="14" t="s">
        <v>294</v>
      </c>
      <c r="AD66" t="s">
        <v>211</v>
      </c>
      <c r="AE66" s="406">
        <v>315</v>
      </c>
      <c r="AF66" s="406">
        <v>348</v>
      </c>
      <c r="AG66" s="406">
        <v>313</v>
      </c>
      <c r="AH66" s="406">
        <v>262</v>
      </c>
      <c r="AI66" s="406">
        <v>239</v>
      </c>
      <c r="AJ66" s="406">
        <v>1477</v>
      </c>
      <c r="AK66" s="406">
        <v>976</v>
      </c>
      <c r="AL66" s="406">
        <v>79</v>
      </c>
      <c r="AM66" s="406">
        <v>1055</v>
      </c>
      <c r="AN66" s="406">
        <v>674</v>
      </c>
      <c r="AO66" s="406">
        <v>477</v>
      </c>
      <c r="AP66" s="406">
        <v>21</v>
      </c>
      <c r="AQ66" s="88">
        <v>1172</v>
      </c>
      <c r="AR66" s="406">
        <v>38</v>
      </c>
      <c r="AS66" s="406">
        <v>283</v>
      </c>
      <c r="AT66" s="406">
        <v>278</v>
      </c>
      <c r="AU66" s="406">
        <v>5</v>
      </c>
    </row>
    <row r="67" spans="1:47" ht="15" customHeight="1">
      <c r="A67" s="14" t="s">
        <v>294</v>
      </c>
      <c r="B67" t="s">
        <v>212</v>
      </c>
      <c r="C67" s="14">
        <v>10561</v>
      </c>
      <c r="D67" s="14">
        <v>4950</v>
      </c>
      <c r="E67" s="14">
        <v>8902</v>
      </c>
      <c r="F67" s="14">
        <v>4310</v>
      </c>
      <c r="G67" s="14">
        <v>7908</v>
      </c>
      <c r="H67" s="14">
        <v>3883</v>
      </c>
      <c r="I67" s="14">
        <v>5688</v>
      </c>
      <c r="J67" s="14">
        <v>2844</v>
      </c>
      <c r="K67" s="14">
        <v>4560</v>
      </c>
      <c r="L67" s="14">
        <v>2306</v>
      </c>
      <c r="M67" s="473">
        <v>37619</v>
      </c>
      <c r="N67" s="473">
        <v>18293</v>
      </c>
      <c r="O67" s="14" t="s">
        <v>294</v>
      </c>
      <c r="P67" t="s">
        <v>212</v>
      </c>
      <c r="Q67" s="14">
        <v>2395</v>
      </c>
      <c r="R67" s="14">
        <v>1089</v>
      </c>
      <c r="S67" s="14">
        <v>2234</v>
      </c>
      <c r="T67" s="14">
        <v>980</v>
      </c>
      <c r="U67" s="14">
        <v>2424</v>
      </c>
      <c r="V67" s="14">
        <v>1185</v>
      </c>
      <c r="W67" s="14">
        <v>786</v>
      </c>
      <c r="X67" s="14">
        <v>377</v>
      </c>
      <c r="Y67" s="14">
        <v>1376</v>
      </c>
      <c r="Z67" s="14">
        <v>704</v>
      </c>
      <c r="AA67" s="473">
        <v>9215</v>
      </c>
      <c r="AB67" s="473">
        <v>4335</v>
      </c>
      <c r="AC67" s="14" t="s">
        <v>294</v>
      </c>
      <c r="AD67" t="s">
        <v>212</v>
      </c>
      <c r="AE67" s="406">
        <v>302</v>
      </c>
      <c r="AF67" s="406">
        <v>301</v>
      </c>
      <c r="AG67" s="406">
        <v>298</v>
      </c>
      <c r="AH67" s="406">
        <v>267</v>
      </c>
      <c r="AI67" s="406">
        <v>262</v>
      </c>
      <c r="AJ67" s="406">
        <v>1430</v>
      </c>
      <c r="AK67" s="406">
        <v>1229</v>
      </c>
      <c r="AL67" s="406">
        <v>37</v>
      </c>
      <c r="AM67" s="406">
        <v>1266</v>
      </c>
      <c r="AN67" s="406">
        <v>752</v>
      </c>
      <c r="AO67" s="406">
        <v>327</v>
      </c>
      <c r="AP67" s="406">
        <v>17</v>
      </c>
      <c r="AQ67" s="88">
        <v>1096</v>
      </c>
      <c r="AR67" s="406">
        <v>20</v>
      </c>
      <c r="AS67" s="406">
        <v>285</v>
      </c>
      <c r="AT67" s="406">
        <v>285</v>
      </c>
      <c r="AU67" s="406">
        <v>0</v>
      </c>
    </row>
    <row r="68" spans="1:47" ht="15" customHeight="1">
      <c r="A68" s="14" t="s">
        <v>294</v>
      </c>
      <c r="B68" t="s">
        <v>217</v>
      </c>
      <c r="C68" s="14">
        <v>5653</v>
      </c>
      <c r="D68" s="14">
        <v>2766</v>
      </c>
      <c r="E68" s="14">
        <v>4259</v>
      </c>
      <c r="F68" s="14">
        <v>2049</v>
      </c>
      <c r="G68" s="14">
        <v>3045</v>
      </c>
      <c r="H68" s="14">
        <v>1544</v>
      </c>
      <c r="I68" s="14">
        <v>1782</v>
      </c>
      <c r="J68" s="14">
        <v>927</v>
      </c>
      <c r="K68" s="14">
        <v>1542</v>
      </c>
      <c r="L68" s="14">
        <v>791</v>
      </c>
      <c r="M68" s="473">
        <v>16281</v>
      </c>
      <c r="N68" s="473">
        <v>8077</v>
      </c>
      <c r="O68" s="14" t="s">
        <v>294</v>
      </c>
      <c r="P68" t="s">
        <v>217</v>
      </c>
      <c r="Q68" s="14">
        <v>0</v>
      </c>
      <c r="R68" s="14">
        <v>0</v>
      </c>
      <c r="S68" s="14">
        <v>1331</v>
      </c>
      <c r="T68" s="14">
        <v>611</v>
      </c>
      <c r="U68" s="14">
        <v>899</v>
      </c>
      <c r="V68" s="14">
        <v>403</v>
      </c>
      <c r="W68" s="14">
        <v>1</v>
      </c>
      <c r="X68" s="14">
        <v>1</v>
      </c>
      <c r="Y68" s="14">
        <v>461</v>
      </c>
      <c r="Z68" s="14">
        <v>238</v>
      </c>
      <c r="AA68" s="473">
        <v>2692</v>
      </c>
      <c r="AB68" s="473">
        <v>1253</v>
      </c>
      <c r="AC68" s="14" t="s">
        <v>294</v>
      </c>
      <c r="AD68" t="s">
        <v>217</v>
      </c>
      <c r="AE68" s="406">
        <v>128</v>
      </c>
      <c r="AF68" s="406">
        <v>123</v>
      </c>
      <c r="AG68" s="406">
        <v>110</v>
      </c>
      <c r="AH68" s="406">
        <v>84</v>
      </c>
      <c r="AI68" s="406">
        <v>75</v>
      </c>
      <c r="AJ68" s="406">
        <v>520</v>
      </c>
      <c r="AK68" s="406">
        <v>376</v>
      </c>
      <c r="AL68" s="406">
        <v>46</v>
      </c>
      <c r="AM68" s="406">
        <v>422</v>
      </c>
      <c r="AN68" s="406">
        <v>205</v>
      </c>
      <c r="AO68" s="406">
        <v>198</v>
      </c>
      <c r="AP68" s="406">
        <v>1</v>
      </c>
      <c r="AQ68" s="88">
        <v>404</v>
      </c>
      <c r="AR68" s="406">
        <v>0</v>
      </c>
      <c r="AS68" s="406">
        <v>119</v>
      </c>
      <c r="AT68" s="406">
        <v>119</v>
      </c>
      <c r="AU68" s="406">
        <v>0</v>
      </c>
    </row>
    <row r="69" spans="1:47" ht="15" customHeight="1">
      <c r="A69" s="14" t="s">
        <v>295</v>
      </c>
      <c r="B69" t="s">
        <v>296</v>
      </c>
      <c r="C69" s="14">
        <v>2989</v>
      </c>
      <c r="D69" s="14">
        <v>1435</v>
      </c>
      <c r="E69" s="14">
        <v>1381</v>
      </c>
      <c r="F69" s="14">
        <v>630</v>
      </c>
      <c r="G69" s="14">
        <v>701</v>
      </c>
      <c r="H69" s="14">
        <v>304</v>
      </c>
      <c r="I69" s="14">
        <v>253</v>
      </c>
      <c r="J69" s="14">
        <v>83</v>
      </c>
      <c r="K69" s="14">
        <v>233</v>
      </c>
      <c r="L69" s="14">
        <v>85</v>
      </c>
      <c r="M69" s="473">
        <v>5557</v>
      </c>
      <c r="N69" s="473">
        <v>2537</v>
      </c>
      <c r="O69" s="14" t="s">
        <v>295</v>
      </c>
      <c r="P69" t="s">
        <v>296</v>
      </c>
      <c r="Q69" s="14">
        <v>1030</v>
      </c>
      <c r="R69" s="14">
        <v>474</v>
      </c>
      <c r="S69" s="14">
        <v>325</v>
      </c>
      <c r="T69" s="14">
        <v>149</v>
      </c>
      <c r="U69" s="14">
        <v>201</v>
      </c>
      <c r="V69" s="14">
        <v>79</v>
      </c>
      <c r="W69" s="14">
        <v>11</v>
      </c>
      <c r="X69" s="14">
        <v>2</v>
      </c>
      <c r="Y69" s="14">
        <v>60</v>
      </c>
      <c r="Z69" s="14">
        <v>19</v>
      </c>
      <c r="AA69" s="473">
        <v>1627</v>
      </c>
      <c r="AB69" s="473">
        <v>723</v>
      </c>
      <c r="AC69" s="14" t="s">
        <v>295</v>
      </c>
      <c r="AD69" t="s">
        <v>296</v>
      </c>
      <c r="AE69" s="406">
        <v>72</v>
      </c>
      <c r="AF69" s="406">
        <v>63</v>
      </c>
      <c r="AG69" s="406">
        <v>47</v>
      </c>
      <c r="AH69" s="406">
        <v>22</v>
      </c>
      <c r="AI69" s="406">
        <v>18</v>
      </c>
      <c r="AJ69" s="406">
        <v>222</v>
      </c>
      <c r="AK69" s="406">
        <v>81</v>
      </c>
      <c r="AL69" s="406">
        <v>31</v>
      </c>
      <c r="AM69" s="406">
        <v>112</v>
      </c>
      <c r="AN69" s="406">
        <v>46</v>
      </c>
      <c r="AO69" s="406">
        <v>66</v>
      </c>
      <c r="AP69" s="406">
        <v>0</v>
      </c>
      <c r="AQ69" s="88">
        <v>112</v>
      </c>
      <c r="AR69" s="406">
        <v>0</v>
      </c>
      <c r="AS69" s="406">
        <v>81</v>
      </c>
      <c r="AT69" s="406">
        <v>67</v>
      </c>
      <c r="AU69" s="406">
        <v>14</v>
      </c>
    </row>
    <row r="70" spans="1:47" ht="15" customHeight="1">
      <c r="A70" s="14" t="s">
        <v>295</v>
      </c>
      <c r="B70" t="s">
        <v>213</v>
      </c>
      <c r="C70" s="14">
        <v>22177</v>
      </c>
      <c r="D70" s="14">
        <v>11232</v>
      </c>
      <c r="E70" s="14">
        <v>13344</v>
      </c>
      <c r="F70" s="14">
        <v>6671</v>
      </c>
      <c r="G70" s="14">
        <v>7282</v>
      </c>
      <c r="H70" s="14">
        <v>3581</v>
      </c>
      <c r="I70" s="14">
        <v>3406</v>
      </c>
      <c r="J70" s="14">
        <v>1641</v>
      </c>
      <c r="K70" s="14">
        <v>2706</v>
      </c>
      <c r="L70" s="14">
        <v>1251</v>
      </c>
      <c r="M70" s="473">
        <v>48915</v>
      </c>
      <c r="N70" s="473">
        <v>24376</v>
      </c>
      <c r="O70" s="14" t="s">
        <v>295</v>
      </c>
      <c r="P70" t="s">
        <v>213</v>
      </c>
      <c r="Q70" s="14">
        <v>1680</v>
      </c>
      <c r="R70" s="14">
        <v>865</v>
      </c>
      <c r="S70" s="14">
        <v>3288</v>
      </c>
      <c r="T70" s="14">
        <v>1631</v>
      </c>
      <c r="U70" s="14">
        <v>1674</v>
      </c>
      <c r="V70" s="14">
        <v>830</v>
      </c>
      <c r="W70" s="14">
        <v>160</v>
      </c>
      <c r="X70" s="14">
        <v>87</v>
      </c>
      <c r="Y70" s="14">
        <v>719</v>
      </c>
      <c r="Z70" s="14">
        <v>340</v>
      </c>
      <c r="AA70" s="473">
        <v>7521</v>
      </c>
      <c r="AB70" s="473">
        <v>3753</v>
      </c>
      <c r="AC70" s="14" t="s">
        <v>295</v>
      </c>
      <c r="AD70" t="s">
        <v>213</v>
      </c>
      <c r="AE70" s="406">
        <v>332</v>
      </c>
      <c r="AF70" s="406">
        <v>306</v>
      </c>
      <c r="AG70" s="406">
        <v>255</v>
      </c>
      <c r="AH70" s="406">
        <v>175</v>
      </c>
      <c r="AI70" s="406">
        <v>146</v>
      </c>
      <c r="AJ70" s="406">
        <v>1214</v>
      </c>
      <c r="AK70" s="406">
        <v>541</v>
      </c>
      <c r="AL70" s="406">
        <v>199</v>
      </c>
      <c r="AM70" s="406">
        <v>740</v>
      </c>
      <c r="AN70" s="406">
        <v>367</v>
      </c>
      <c r="AO70" s="406">
        <v>451</v>
      </c>
      <c r="AP70" s="406">
        <v>19</v>
      </c>
      <c r="AQ70" s="88">
        <v>837</v>
      </c>
      <c r="AR70" s="406">
        <v>7</v>
      </c>
      <c r="AS70" s="406">
        <v>323</v>
      </c>
      <c r="AT70" s="406">
        <v>293</v>
      </c>
      <c r="AU70" s="406">
        <v>30</v>
      </c>
    </row>
    <row r="71" spans="1:47" ht="15" customHeight="1">
      <c r="A71" s="14" t="s">
        <v>295</v>
      </c>
      <c r="B71" t="s">
        <v>297</v>
      </c>
      <c r="C71" s="14">
        <v>3058</v>
      </c>
      <c r="D71" s="14">
        <v>1426</v>
      </c>
      <c r="E71" s="14">
        <v>3056</v>
      </c>
      <c r="F71" s="14">
        <v>1427</v>
      </c>
      <c r="G71" s="14">
        <v>1578</v>
      </c>
      <c r="H71" s="14">
        <v>712</v>
      </c>
      <c r="I71" s="14">
        <v>520</v>
      </c>
      <c r="J71" s="14">
        <v>203</v>
      </c>
      <c r="K71" s="14">
        <v>760</v>
      </c>
      <c r="L71" s="14">
        <v>268</v>
      </c>
      <c r="M71" s="473">
        <v>8972</v>
      </c>
      <c r="N71" s="473">
        <v>4036</v>
      </c>
      <c r="O71" s="14" t="s">
        <v>295</v>
      </c>
      <c r="P71" t="s">
        <v>297</v>
      </c>
      <c r="Q71" s="14">
        <v>0</v>
      </c>
      <c r="R71" s="14">
        <v>0</v>
      </c>
      <c r="S71" s="14">
        <v>1234</v>
      </c>
      <c r="T71" s="14">
        <v>576</v>
      </c>
      <c r="U71" s="14">
        <v>490</v>
      </c>
      <c r="V71" s="14">
        <v>193</v>
      </c>
      <c r="W71" s="14">
        <v>0</v>
      </c>
      <c r="X71" s="14">
        <v>0</v>
      </c>
      <c r="Y71" s="14">
        <v>278</v>
      </c>
      <c r="Z71" s="14">
        <v>92</v>
      </c>
      <c r="AA71" s="473">
        <v>2002</v>
      </c>
      <c r="AB71" s="473">
        <v>861</v>
      </c>
      <c r="AC71" s="14" t="s">
        <v>295</v>
      </c>
      <c r="AD71" t="s">
        <v>297</v>
      </c>
      <c r="AE71" s="406">
        <v>67</v>
      </c>
      <c r="AF71" s="406">
        <v>64</v>
      </c>
      <c r="AG71" s="406">
        <v>58</v>
      </c>
      <c r="AH71" s="406">
        <v>33</v>
      </c>
      <c r="AI71" s="406">
        <v>34</v>
      </c>
      <c r="AJ71" s="406">
        <v>256</v>
      </c>
      <c r="AK71" s="406">
        <v>138</v>
      </c>
      <c r="AL71" s="406">
        <v>8</v>
      </c>
      <c r="AM71" s="406">
        <v>146</v>
      </c>
      <c r="AN71" s="406">
        <v>75</v>
      </c>
      <c r="AO71" s="406">
        <v>85</v>
      </c>
      <c r="AP71" s="406">
        <v>0</v>
      </c>
      <c r="AQ71" s="88">
        <v>160</v>
      </c>
      <c r="AR71" s="406">
        <v>2</v>
      </c>
      <c r="AS71" s="406">
        <v>66</v>
      </c>
      <c r="AT71" s="406">
        <v>60</v>
      </c>
      <c r="AU71" s="406">
        <v>6</v>
      </c>
    </row>
    <row r="72" spans="1:47" ht="15" customHeight="1">
      <c r="A72" s="14" t="s">
        <v>295</v>
      </c>
      <c r="B72" t="s">
        <v>298</v>
      </c>
      <c r="C72" s="14">
        <v>25462</v>
      </c>
      <c r="D72" s="14">
        <v>12311</v>
      </c>
      <c r="E72" s="14">
        <v>15337</v>
      </c>
      <c r="F72" s="14">
        <v>6946</v>
      </c>
      <c r="G72" s="14">
        <v>8823</v>
      </c>
      <c r="H72" s="14">
        <v>3657</v>
      </c>
      <c r="I72" s="14">
        <v>3415</v>
      </c>
      <c r="J72" s="14">
        <v>1348</v>
      </c>
      <c r="K72" s="14">
        <v>2952</v>
      </c>
      <c r="L72" s="14">
        <v>1101</v>
      </c>
      <c r="M72" s="473">
        <v>55989</v>
      </c>
      <c r="N72" s="473">
        <v>25363</v>
      </c>
      <c r="O72" s="14" t="s">
        <v>295</v>
      </c>
      <c r="P72" t="s">
        <v>298</v>
      </c>
      <c r="Q72" s="14">
        <v>1518</v>
      </c>
      <c r="R72" s="14">
        <v>705</v>
      </c>
      <c r="S72" s="14">
        <v>4779</v>
      </c>
      <c r="T72" s="14">
        <v>2223</v>
      </c>
      <c r="U72" s="14">
        <v>2612</v>
      </c>
      <c r="V72" s="14">
        <v>1070</v>
      </c>
      <c r="W72" s="14">
        <v>182</v>
      </c>
      <c r="X72" s="14">
        <v>60</v>
      </c>
      <c r="Y72" s="14">
        <v>1147</v>
      </c>
      <c r="Z72" s="14">
        <v>398</v>
      </c>
      <c r="AA72" s="473">
        <v>10238</v>
      </c>
      <c r="AB72" s="473">
        <v>4456</v>
      </c>
      <c r="AC72" s="14" t="s">
        <v>295</v>
      </c>
      <c r="AD72" t="s">
        <v>298</v>
      </c>
      <c r="AE72" s="406">
        <v>342</v>
      </c>
      <c r="AF72" s="406">
        <v>314</v>
      </c>
      <c r="AG72" s="406">
        <v>266</v>
      </c>
      <c r="AH72" s="406">
        <v>130</v>
      </c>
      <c r="AI72" s="406">
        <v>120</v>
      </c>
      <c r="AJ72" s="406">
        <v>1172</v>
      </c>
      <c r="AK72" s="406">
        <v>622</v>
      </c>
      <c r="AL72" s="406">
        <v>96</v>
      </c>
      <c r="AM72" s="406">
        <v>718</v>
      </c>
      <c r="AN72" s="406">
        <v>294</v>
      </c>
      <c r="AO72" s="406">
        <v>580</v>
      </c>
      <c r="AP72" s="406">
        <v>8</v>
      </c>
      <c r="AQ72" s="88">
        <v>882</v>
      </c>
      <c r="AR72" s="406">
        <v>3</v>
      </c>
      <c r="AS72" s="406">
        <v>268</v>
      </c>
      <c r="AT72" s="406">
        <v>263</v>
      </c>
      <c r="AU72" s="406">
        <v>5</v>
      </c>
    </row>
    <row r="73" spans="1:47" ht="15" customHeight="1">
      <c r="A73" s="14" t="s">
        <v>295</v>
      </c>
      <c r="B73" t="s">
        <v>53</v>
      </c>
      <c r="C73" s="14">
        <v>8266</v>
      </c>
      <c r="D73" s="14">
        <v>3969</v>
      </c>
      <c r="E73" s="14">
        <v>7204</v>
      </c>
      <c r="F73" s="14">
        <v>3401</v>
      </c>
      <c r="G73" s="14">
        <v>2507</v>
      </c>
      <c r="H73" s="14">
        <v>1103</v>
      </c>
      <c r="I73" s="14">
        <v>810</v>
      </c>
      <c r="J73" s="14">
        <v>309</v>
      </c>
      <c r="K73" s="14">
        <v>834</v>
      </c>
      <c r="L73" s="14">
        <v>323</v>
      </c>
      <c r="M73" s="473">
        <v>19621</v>
      </c>
      <c r="N73" s="473">
        <v>9105</v>
      </c>
      <c r="O73" s="14" t="s">
        <v>295</v>
      </c>
      <c r="P73" t="s">
        <v>53</v>
      </c>
      <c r="Q73" s="14">
        <v>4</v>
      </c>
      <c r="R73" s="14">
        <v>2</v>
      </c>
      <c r="S73" s="14">
        <v>1361</v>
      </c>
      <c r="T73" s="14">
        <v>626</v>
      </c>
      <c r="U73" s="14">
        <v>502</v>
      </c>
      <c r="V73" s="14">
        <v>228</v>
      </c>
      <c r="W73" s="14">
        <v>6</v>
      </c>
      <c r="X73" s="14">
        <v>1</v>
      </c>
      <c r="Y73" s="14">
        <v>284</v>
      </c>
      <c r="Z73" s="14">
        <v>103</v>
      </c>
      <c r="AA73" s="473">
        <v>2157</v>
      </c>
      <c r="AB73" s="473">
        <v>960</v>
      </c>
      <c r="AC73" s="14" t="s">
        <v>295</v>
      </c>
      <c r="AD73" t="s">
        <v>53</v>
      </c>
      <c r="AE73" s="406">
        <v>155</v>
      </c>
      <c r="AF73" s="406">
        <v>155</v>
      </c>
      <c r="AG73" s="406">
        <v>120</v>
      </c>
      <c r="AH73" s="406">
        <v>58</v>
      </c>
      <c r="AI73" s="406">
        <v>48</v>
      </c>
      <c r="AJ73" s="406">
        <v>536</v>
      </c>
      <c r="AK73" s="406">
        <v>304</v>
      </c>
      <c r="AL73" s="406">
        <v>25</v>
      </c>
      <c r="AM73" s="406">
        <v>329</v>
      </c>
      <c r="AN73" s="406">
        <v>155</v>
      </c>
      <c r="AO73" s="406">
        <v>188</v>
      </c>
      <c r="AP73" s="406">
        <v>0</v>
      </c>
      <c r="AQ73" s="88">
        <v>343</v>
      </c>
      <c r="AR73" s="406">
        <v>2</v>
      </c>
      <c r="AS73" s="406">
        <v>172</v>
      </c>
      <c r="AT73" s="406">
        <v>150</v>
      </c>
      <c r="AU73" s="406">
        <v>22</v>
      </c>
    </row>
    <row r="74" spans="1:47" ht="15" customHeight="1">
      <c r="A74" s="14" t="s">
        <v>299</v>
      </c>
      <c r="B74" t="s">
        <v>209</v>
      </c>
      <c r="C74" s="14">
        <v>9927</v>
      </c>
      <c r="D74" s="14">
        <v>4738</v>
      </c>
      <c r="E74" s="14">
        <v>12215</v>
      </c>
      <c r="F74" s="14">
        <v>5766</v>
      </c>
      <c r="G74" s="14">
        <v>9037</v>
      </c>
      <c r="H74" s="14">
        <v>4551</v>
      </c>
      <c r="I74" s="14">
        <v>4580</v>
      </c>
      <c r="J74" s="14">
        <v>2381</v>
      </c>
      <c r="K74" s="14">
        <v>4036</v>
      </c>
      <c r="L74" s="14">
        <v>2267</v>
      </c>
      <c r="M74" s="473">
        <v>39795</v>
      </c>
      <c r="N74" s="473">
        <v>19703</v>
      </c>
      <c r="O74" s="14" t="s">
        <v>299</v>
      </c>
      <c r="P74" t="s">
        <v>209</v>
      </c>
      <c r="Q74" s="14">
        <v>1402</v>
      </c>
      <c r="R74" s="14">
        <v>555</v>
      </c>
      <c r="S74" s="14">
        <v>4492</v>
      </c>
      <c r="T74" s="14">
        <v>1971</v>
      </c>
      <c r="U74" s="14">
        <v>2516</v>
      </c>
      <c r="V74" s="14">
        <v>1240</v>
      </c>
      <c r="W74" s="14">
        <v>417</v>
      </c>
      <c r="X74" s="14">
        <v>197</v>
      </c>
      <c r="Y74" s="14">
        <v>1241</v>
      </c>
      <c r="Z74" s="14">
        <v>734</v>
      </c>
      <c r="AA74" s="473">
        <v>10068</v>
      </c>
      <c r="AB74" s="473">
        <v>4697</v>
      </c>
      <c r="AC74" s="14" t="s">
        <v>299</v>
      </c>
      <c r="AD74" t="s">
        <v>209</v>
      </c>
      <c r="AE74" s="406">
        <v>263</v>
      </c>
      <c r="AF74" s="406">
        <v>288</v>
      </c>
      <c r="AG74" s="406">
        <v>271</v>
      </c>
      <c r="AH74" s="406">
        <v>205</v>
      </c>
      <c r="AI74" s="406">
        <v>190</v>
      </c>
      <c r="AJ74" s="406">
        <v>1217</v>
      </c>
      <c r="AK74" s="406">
        <v>787</v>
      </c>
      <c r="AL74" s="406">
        <v>66</v>
      </c>
      <c r="AM74" s="406">
        <v>853</v>
      </c>
      <c r="AN74" s="406">
        <v>389</v>
      </c>
      <c r="AO74" s="406">
        <v>508</v>
      </c>
      <c r="AP74" s="406">
        <v>16</v>
      </c>
      <c r="AQ74" s="88">
        <v>913</v>
      </c>
      <c r="AR74" s="406">
        <v>13</v>
      </c>
      <c r="AS74" s="406">
        <v>245</v>
      </c>
      <c r="AT74" s="406">
        <v>240</v>
      </c>
      <c r="AU74" s="406">
        <v>5</v>
      </c>
    </row>
    <row r="75" spans="1:47" s="350" customFormat="1" ht="15" customHeight="1">
      <c r="A75" s="14" t="s">
        <v>299</v>
      </c>
      <c r="B75" t="s">
        <v>197</v>
      </c>
      <c r="C75" s="14">
        <v>8764</v>
      </c>
      <c r="D75" s="14">
        <v>4270</v>
      </c>
      <c r="E75" s="14">
        <v>11303</v>
      </c>
      <c r="F75" s="14">
        <v>5441</v>
      </c>
      <c r="G75" s="14">
        <v>6712</v>
      </c>
      <c r="H75" s="14">
        <v>3302</v>
      </c>
      <c r="I75" s="14">
        <v>3037</v>
      </c>
      <c r="J75" s="14">
        <v>1556</v>
      </c>
      <c r="K75" s="14">
        <v>2763</v>
      </c>
      <c r="L75" s="14">
        <v>1592</v>
      </c>
      <c r="M75" s="473">
        <v>32579</v>
      </c>
      <c r="N75" s="473">
        <v>16161</v>
      </c>
      <c r="O75" s="14" t="s">
        <v>299</v>
      </c>
      <c r="P75" t="s">
        <v>197</v>
      </c>
      <c r="Q75" s="14">
        <v>137</v>
      </c>
      <c r="R75" s="14">
        <v>64</v>
      </c>
      <c r="S75" s="14">
        <v>4965</v>
      </c>
      <c r="T75" s="14">
        <v>2296</v>
      </c>
      <c r="U75" s="14">
        <v>2075</v>
      </c>
      <c r="V75" s="14">
        <v>1018</v>
      </c>
      <c r="W75" s="14">
        <v>50</v>
      </c>
      <c r="X75" s="14">
        <v>21</v>
      </c>
      <c r="Y75" s="14">
        <v>998</v>
      </c>
      <c r="Z75" s="14">
        <v>571</v>
      </c>
      <c r="AA75" s="473">
        <v>8225</v>
      </c>
      <c r="AB75" s="473">
        <v>3970</v>
      </c>
      <c r="AC75" s="14" t="s">
        <v>299</v>
      </c>
      <c r="AD75" t="s">
        <v>197</v>
      </c>
      <c r="AE75" s="406">
        <v>195</v>
      </c>
      <c r="AF75" s="406">
        <v>237</v>
      </c>
      <c r="AG75" s="406">
        <v>188</v>
      </c>
      <c r="AH75" s="406">
        <v>126</v>
      </c>
      <c r="AI75" s="406">
        <v>110</v>
      </c>
      <c r="AJ75" s="406">
        <v>856</v>
      </c>
      <c r="AK75" s="406">
        <v>570</v>
      </c>
      <c r="AL75" s="406">
        <v>79</v>
      </c>
      <c r="AM75" s="406">
        <v>649</v>
      </c>
      <c r="AN75" s="406">
        <v>397</v>
      </c>
      <c r="AO75" s="406">
        <v>280</v>
      </c>
      <c r="AP75" s="406">
        <v>8</v>
      </c>
      <c r="AQ75" s="88">
        <v>685</v>
      </c>
      <c r="AR75" s="406">
        <v>8</v>
      </c>
      <c r="AS75" s="406">
        <v>181</v>
      </c>
      <c r="AT75" s="406">
        <v>172</v>
      </c>
      <c r="AU75" s="406">
        <v>9</v>
      </c>
    </row>
    <row r="76" spans="1:47" ht="15" customHeight="1">
      <c r="A76" s="14" t="s">
        <v>299</v>
      </c>
      <c r="B76" t="s">
        <v>278</v>
      </c>
      <c r="C76" s="14">
        <v>3520</v>
      </c>
      <c r="D76" s="14">
        <v>1699</v>
      </c>
      <c r="E76" s="14">
        <v>3942</v>
      </c>
      <c r="F76" s="14">
        <v>1910</v>
      </c>
      <c r="G76" s="14">
        <v>3937</v>
      </c>
      <c r="H76" s="14">
        <v>1875</v>
      </c>
      <c r="I76" s="14">
        <v>2726</v>
      </c>
      <c r="J76" s="14">
        <v>1330</v>
      </c>
      <c r="K76" s="14">
        <v>3515</v>
      </c>
      <c r="L76" s="14">
        <v>1726</v>
      </c>
      <c r="M76" s="473">
        <v>17640</v>
      </c>
      <c r="N76" s="473">
        <v>8540</v>
      </c>
      <c r="O76" s="14" t="s">
        <v>299</v>
      </c>
      <c r="P76" t="s">
        <v>278</v>
      </c>
      <c r="Q76" s="14">
        <v>17</v>
      </c>
      <c r="R76" s="14">
        <v>5</v>
      </c>
      <c r="S76" s="14">
        <v>901</v>
      </c>
      <c r="T76" s="14">
        <v>419</v>
      </c>
      <c r="U76" s="14">
        <v>986</v>
      </c>
      <c r="V76" s="14">
        <v>464</v>
      </c>
      <c r="W76" s="14">
        <v>0</v>
      </c>
      <c r="X76" s="14">
        <v>0</v>
      </c>
      <c r="Y76" s="14">
        <v>1082</v>
      </c>
      <c r="Z76" s="14">
        <v>531</v>
      </c>
      <c r="AA76" s="473">
        <v>2986</v>
      </c>
      <c r="AB76" s="473">
        <v>1419</v>
      </c>
      <c r="AC76" s="14" t="s">
        <v>299</v>
      </c>
      <c r="AD76" t="s">
        <v>278</v>
      </c>
      <c r="AE76" s="406">
        <v>69</v>
      </c>
      <c r="AF76" s="406">
        <v>78</v>
      </c>
      <c r="AG76" s="406">
        <v>76</v>
      </c>
      <c r="AH76" s="406">
        <v>60</v>
      </c>
      <c r="AI76" s="406">
        <v>70</v>
      </c>
      <c r="AJ76" s="406">
        <v>353</v>
      </c>
      <c r="AK76" s="406">
        <v>218</v>
      </c>
      <c r="AL76" s="406">
        <v>11</v>
      </c>
      <c r="AM76" s="406">
        <v>229</v>
      </c>
      <c r="AN76" s="406">
        <v>333</v>
      </c>
      <c r="AO76" s="406">
        <v>8</v>
      </c>
      <c r="AP76" s="406">
        <v>15</v>
      </c>
      <c r="AQ76" s="88">
        <v>356</v>
      </c>
      <c r="AR76" s="406">
        <v>117</v>
      </c>
      <c r="AS76" s="406">
        <v>27</v>
      </c>
      <c r="AT76" s="406">
        <v>27</v>
      </c>
      <c r="AU76" s="406">
        <v>0</v>
      </c>
    </row>
    <row r="77" spans="1:47" ht="15" customHeight="1">
      <c r="A77" s="14" t="s">
        <v>299</v>
      </c>
      <c r="B77" t="s">
        <v>214</v>
      </c>
      <c r="C77" s="14">
        <v>19476</v>
      </c>
      <c r="D77" s="14">
        <v>9136</v>
      </c>
      <c r="E77" s="14">
        <v>22392</v>
      </c>
      <c r="F77" s="14">
        <v>10794</v>
      </c>
      <c r="G77" s="14">
        <v>15306</v>
      </c>
      <c r="H77" s="14">
        <v>7717</v>
      </c>
      <c r="I77" s="14">
        <v>8095</v>
      </c>
      <c r="J77" s="14">
        <v>4190</v>
      </c>
      <c r="K77" s="14">
        <v>6685</v>
      </c>
      <c r="L77" s="14">
        <v>3658</v>
      </c>
      <c r="M77" s="473">
        <v>71954</v>
      </c>
      <c r="N77" s="473">
        <v>35495</v>
      </c>
      <c r="O77" s="14" t="s">
        <v>299</v>
      </c>
      <c r="P77" t="s">
        <v>214</v>
      </c>
      <c r="Q77" s="14">
        <v>3</v>
      </c>
      <c r="R77" s="14">
        <v>0</v>
      </c>
      <c r="S77" s="14">
        <v>6915</v>
      </c>
      <c r="T77" s="14">
        <v>3167</v>
      </c>
      <c r="U77" s="14">
        <v>4239</v>
      </c>
      <c r="V77" s="14">
        <v>2095</v>
      </c>
      <c r="W77" s="14">
        <v>17</v>
      </c>
      <c r="X77" s="14">
        <v>5</v>
      </c>
      <c r="Y77" s="14">
        <v>1990</v>
      </c>
      <c r="Z77" s="14">
        <v>1129</v>
      </c>
      <c r="AA77" s="473">
        <v>13164</v>
      </c>
      <c r="AB77" s="473">
        <v>6396</v>
      </c>
      <c r="AC77" s="14" t="s">
        <v>299</v>
      </c>
      <c r="AD77" t="s">
        <v>214</v>
      </c>
      <c r="AE77" s="406">
        <v>425</v>
      </c>
      <c r="AF77" s="406">
        <v>518</v>
      </c>
      <c r="AG77" s="406">
        <v>410</v>
      </c>
      <c r="AH77" s="406">
        <v>331</v>
      </c>
      <c r="AI77" s="406">
        <v>298</v>
      </c>
      <c r="AJ77" s="406">
        <v>1982</v>
      </c>
      <c r="AK77" s="406">
        <v>1430</v>
      </c>
      <c r="AL77" s="406">
        <v>118</v>
      </c>
      <c r="AM77" s="406">
        <v>1548</v>
      </c>
      <c r="AN77" s="406">
        <v>859</v>
      </c>
      <c r="AO77" s="406">
        <v>748</v>
      </c>
      <c r="AP77" s="406">
        <v>11</v>
      </c>
      <c r="AQ77" s="88">
        <v>1618</v>
      </c>
      <c r="AR77" s="406">
        <v>30</v>
      </c>
      <c r="AS77" s="406">
        <v>370</v>
      </c>
      <c r="AT77" s="406">
        <v>368</v>
      </c>
      <c r="AU77" s="406">
        <v>2</v>
      </c>
    </row>
    <row r="78" spans="1:47" ht="15" customHeight="1">
      <c r="A78" s="14" t="s">
        <v>299</v>
      </c>
      <c r="B78" t="s">
        <v>300</v>
      </c>
      <c r="C78" s="14">
        <v>5941</v>
      </c>
      <c r="D78" s="14">
        <v>2932</v>
      </c>
      <c r="E78" s="14">
        <v>3374</v>
      </c>
      <c r="F78" s="14">
        <v>1631</v>
      </c>
      <c r="G78" s="14">
        <v>2291</v>
      </c>
      <c r="H78" s="14">
        <v>1147</v>
      </c>
      <c r="I78" s="14">
        <v>976</v>
      </c>
      <c r="J78" s="14">
        <v>502</v>
      </c>
      <c r="K78" s="14">
        <v>722</v>
      </c>
      <c r="L78" s="14">
        <v>387</v>
      </c>
      <c r="M78" s="473">
        <v>13304</v>
      </c>
      <c r="N78" s="473">
        <v>6599</v>
      </c>
      <c r="O78" s="14" t="s">
        <v>299</v>
      </c>
      <c r="P78" t="s">
        <v>300</v>
      </c>
      <c r="Q78" s="14">
        <v>1255</v>
      </c>
      <c r="R78" s="14">
        <v>594</v>
      </c>
      <c r="S78" s="14">
        <v>926</v>
      </c>
      <c r="T78" s="14">
        <v>427</v>
      </c>
      <c r="U78" s="14">
        <v>576</v>
      </c>
      <c r="V78" s="14">
        <v>282</v>
      </c>
      <c r="W78" s="14">
        <v>115</v>
      </c>
      <c r="X78" s="14">
        <v>54</v>
      </c>
      <c r="Y78" s="14">
        <v>261</v>
      </c>
      <c r="Z78" s="14">
        <v>132</v>
      </c>
      <c r="AA78" s="473">
        <v>3133</v>
      </c>
      <c r="AB78" s="473">
        <v>1489</v>
      </c>
      <c r="AC78" s="14" t="s">
        <v>299</v>
      </c>
      <c r="AD78" t="s">
        <v>300</v>
      </c>
      <c r="AE78" s="406">
        <v>124</v>
      </c>
      <c r="AF78" s="406">
        <v>119</v>
      </c>
      <c r="AG78" s="406">
        <v>99</v>
      </c>
      <c r="AH78" s="406">
        <v>57</v>
      </c>
      <c r="AI78" s="406">
        <v>46</v>
      </c>
      <c r="AJ78" s="406">
        <v>445</v>
      </c>
      <c r="AK78" s="406">
        <v>234</v>
      </c>
      <c r="AL78" s="406">
        <v>27</v>
      </c>
      <c r="AM78" s="406">
        <v>261</v>
      </c>
      <c r="AN78" s="406">
        <v>104</v>
      </c>
      <c r="AO78" s="406">
        <v>146</v>
      </c>
      <c r="AP78" s="406">
        <v>1</v>
      </c>
      <c r="AQ78" s="88">
        <v>251</v>
      </c>
      <c r="AR78" s="406">
        <v>2</v>
      </c>
      <c r="AS78" s="406">
        <v>125</v>
      </c>
      <c r="AT78" s="406">
        <v>110</v>
      </c>
      <c r="AU78" s="406">
        <v>15</v>
      </c>
    </row>
    <row r="79" spans="1:47" ht="15" customHeight="1">
      <c r="A79" s="14" t="s">
        <v>301</v>
      </c>
      <c r="B79" t="s">
        <v>302</v>
      </c>
      <c r="C79" s="14">
        <v>2177</v>
      </c>
      <c r="D79" s="14">
        <v>1006</v>
      </c>
      <c r="E79" s="14">
        <v>1292</v>
      </c>
      <c r="F79" s="14">
        <v>587</v>
      </c>
      <c r="G79" s="14">
        <v>949</v>
      </c>
      <c r="H79" s="14">
        <v>369</v>
      </c>
      <c r="I79" s="14">
        <v>439</v>
      </c>
      <c r="J79" s="14">
        <v>199</v>
      </c>
      <c r="K79" s="14">
        <v>280</v>
      </c>
      <c r="L79" s="14">
        <v>117</v>
      </c>
      <c r="M79" s="473">
        <v>5137</v>
      </c>
      <c r="N79" s="473">
        <v>2278</v>
      </c>
      <c r="O79" s="14" t="s">
        <v>301</v>
      </c>
      <c r="P79" t="s">
        <v>302</v>
      </c>
      <c r="Q79" s="14">
        <v>813</v>
      </c>
      <c r="R79" s="14">
        <v>350</v>
      </c>
      <c r="S79" s="14">
        <v>380</v>
      </c>
      <c r="T79" s="14">
        <v>162</v>
      </c>
      <c r="U79" s="14">
        <v>314</v>
      </c>
      <c r="V79" s="14">
        <v>114</v>
      </c>
      <c r="W79" s="14">
        <v>131</v>
      </c>
      <c r="X79" s="14">
        <v>54</v>
      </c>
      <c r="Y79" s="14">
        <v>128</v>
      </c>
      <c r="Z79" s="14">
        <v>60</v>
      </c>
      <c r="AA79" s="473">
        <v>1766</v>
      </c>
      <c r="AB79" s="473">
        <v>740</v>
      </c>
      <c r="AC79" s="14" t="s">
        <v>301</v>
      </c>
      <c r="AD79" t="s">
        <v>302</v>
      </c>
      <c r="AE79" s="406">
        <v>53</v>
      </c>
      <c r="AF79" s="406">
        <v>49</v>
      </c>
      <c r="AG79" s="406">
        <v>44</v>
      </c>
      <c r="AH79" s="406">
        <v>21</v>
      </c>
      <c r="AI79" s="406">
        <v>11</v>
      </c>
      <c r="AJ79" s="406">
        <v>178</v>
      </c>
      <c r="AK79" s="406">
        <v>96</v>
      </c>
      <c r="AL79" s="406">
        <v>17</v>
      </c>
      <c r="AM79" s="406">
        <v>113</v>
      </c>
      <c r="AN79" s="406">
        <v>61</v>
      </c>
      <c r="AO79" s="406">
        <v>43</v>
      </c>
      <c r="AP79" s="406">
        <v>3</v>
      </c>
      <c r="AQ79" s="88">
        <v>107</v>
      </c>
      <c r="AR79" s="406">
        <v>0</v>
      </c>
      <c r="AS79" s="406">
        <v>58</v>
      </c>
      <c r="AT79" s="406">
        <v>49</v>
      </c>
      <c r="AU79" s="406">
        <v>9</v>
      </c>
    </row>
    <row r="80" spans="1:47" ht="15" customHeight="1">
      <c r="A80" s="14" t="s">
        <v>301</v>
      </c>
      <c r="B80" t="s">
        <v>45</v>
      </c>
      <c r="C80" s="14">
        <v>7297</v>
      </c>
      <c r="D80" s="14">
        <v>3528</v>
      </c>
      <c r="E80" s="14">
        <v>5834</v>
      </c>
      <c r="F80" s="14">
        <v>2844</v>
      </c>
      <c r="G80" s="14">
        <v>4041</v>
      </c>
      <c r="H80" s="14">
        <v>1967</v>
      </c>
      <c r="I80" s="14">
        <v>1651</v>
      </c>
      <c r="J80" s="14">
        <v>779</v>
      </c>
      <c r="K80" s="14">
        <v>1333</v>
      </c>
      <c r="L80" s="14">
        <v>652</v>
      </c>
      <c r="M80" s="473">
        <v>20156</v>
      </c>
      <c r="N80" s="473">
        <v>9770</v>
      </c>
      <c r="O80" s="14" t="s">
        <v>301</v>
      </c>
      <c r="P80" t="s">
        <v>45</v>
      </c>
      <c r="Q80" s="14">
        <v>782</v>
      </c>
      <c r="R80" s="14">
        <v>367</v>
      </c>
      <c r="S80" s="14">
        <v>1510</v>
      </c>
      <c r="T80" s="14">
        <v>698</v>
      </c>
      <c r="U80" s="14">
        <v>1187</v>
      </c>
      <c r="V80" s="14">
        <v>571</v>
      </c>
      <c r="W80" s="14">
        <v>85</v>
      </c>
      <c r="X80" s="14">
        <v>43</v>
      </c>
      <c r="Y80" s="14">
        <v>307</v>
      </c>
      <c r="Z80" s="14">
        <v>145</v>
      </c>
      <c r="AA80" s="473">
        <v>3871</v>
      </c>
      <c r="AB80" s="473">
        <v>1824</v>
      </c>
      <c r="AC80" s="14" t="s">
        <v>301</v>
      </c>
      <c r="AD80" t="s">
        <v>45</v>
      </c>
      <c r="AE80" s="406">
        <v>185</v>
      </c>
      <c r="AF80" s="406">
        <v>182</v>
      </c>
      <c r="AG80" s="406">
        <v>145</v>
      </c>
      <c r="AH80" s="406">
        <v>78</v>
      </c>
      <c r="AI80" s="406">
        <v>63</v>
      </c>
      <c r="AJ80" s="406">
        <v>653</v>
      </c>
      <c r="AK80" s="406">
        <v>383</v>
      </c>
      <c r="AL80" s="406">
        <v>27</v>
      </c>
      <c r="AM80" s="406">
        <v>410</v>
      </c>
      <c r="AN80" s="406">
        <v>278</v>
      </c>
      <c r="AO80" s="406">
        <v>172</v>
      </c>
      <c r="AP80" s="406">
        <v>22</v>
      </c>
      <c r="AQ80" s="88">
        <v>472</v>
      </c>
      <c r="AR80" s="406">
        <v>15</v>
      </c>
      <c r="AS80" s="406">
        <v>249</v>
      </c>
      <c r="AT80" s="406">
        <v>166</v>
      </c>
      <c r="AU80" s="406">
        <v>83</v>
      </c>
    </row>
    <row r="81" spans="1:47" ht="15" customHeight="1">
      <c r="A81" s="14" t="s">
        <v>301</v>
      </c>
      <c r="B81" t="s">
        <v>303</v>
      </c>
      <c r="C81" s="14">
        <v>2197</v>
      </c>
      <c r="D81" s="14">
        <v>1138</v>
      </c>
      <c r="E81" s="14">
        <v>3443</v>
      </c>
      <c r="F81" s="14">
        <v>1638</v>
      </c>
      <c r="G81" s="14">
        <v>2063</v>
      </c>
      <c r="H81" s="14">
        <v>988</v>
      </c>
      <c r="I81" s="14">
        <v>776</v>
      </c>
      <c r="J81" s="14">
        <v>325</v>
      </c>
      <c r="K81" s="14">
        <v>496</v>
      </c>
      <c r="L81" s="14">
        <v>215</v>
      </c>
      <c r="M81" s="473">
        <v>8975</v>
      </c>
      <c r="N81" s="473">
        <v>4304</v>
      </c>
      <c r="O81" s="14" t="s">
        <v>301</v>
      </c>
      <c r="P81" t="s">
        <v>303</v>
      </c>
      <c r="Q81" s="14">
        <v>42</v>
      </c>
      <c r="R81" s="14">
        <v>20</v>
      </c>
      <c r="S81" s="14">
        <v>1322</v>
      </c>
      <c r="T81" s="14">
        <v>630</v>
      </c>
      <c r="U81" s="14">
        <v>242</v>
      </c>
      <c r="V81" s="14">
        <v>107</v>
      </c>
      <c r="W81" s="14">
        <v>5</v>
      </c>
      <c r="X81" s="14">
        <v>2</v>
      </c>
      <c r="Y81" s="14">
        <v>92</v>
      </c>
      <c r="Z81" s="14">
        <v>43</v>
      </c>
      <c r="AA81" s="473">
        <v>1703</v>
      </c>
      <c r="AB81" s="473">
        <v>802</v>
      </c>
      <c r="AC81" s="14" t="s">
        <v>301</v>
      </c>
      <c r="AD81" t="s">
        <v>303</v>
      </c>
      <c r="AE81" s="406">
        <v>93</v>
      </c>
      <c r="AF81" s="406">
        <v>103</v>
      </c>
      <c r="AG81" s="406">
        <v>98</v>
      </c>
      <c r="AH81" s="406">
        <v>69</v>
      </c>
      <c r="AI81" s="406">
        <v>44</v>
      </c>
      <c r="AJ81" s="406">
        <v>407</v>
      </c>
      <c r="AK81" s="406">
        <v>153</v>
      </c>
      <c r="AL81" s="406">
        <v>20</v>
      </c>
      <c r="AM81" s="406">
        <v>173</v>
      </c>
      <c r="AN81" s="406">
        <v>91</v>
      </c>
      <c r="AO81" s="406">
        <v>100</v>
      </c>
      <c r="AP81" s="406">
        <v>0</v>
      </c>
      <c r="AQ81" s="88">
        <v>191</v>
      </c>
      <c r="AR81" s="406">
        <v>2</v>
      </c>
      <c r="AS81" s="406">
        <v>107</v>
      </c>
      <c r="AT81" s="406">
        <v>99</v>
      </c>
      <c r="AU81" s="406">
        <v>8</v>
      </c>
    </row>
    <row r="82" spans="1:47" ht="15" customHeight="1">
      <c r="A82" s="14" t="s">
        <v>304</v>
      </c>
      <c r="B82" t="s">
        <v>215</v>
      </c>
      <c r="C82" s="14">
        <v>14187</v>
      </c>
      <c r="D82" s="14">
        <v>6879</v>
      </c>
      <c r="E82" s="14">
        <v>8725</v>
      </c>
      <c r="F82" s="14">
        <v>4147</v>
      </c>
      <c r="G82" s="14">
        <v>4819</v>
      </c>
      <c r="H82" s="14">
        <v>2251</v>
      </c>
      <c r="I82" s="14">
        <v>1866</v>
      </c>
      <c r="J82" s="14">
        <v>851</v>
      </c>
      <c r="K82" s="14">
        <v>1439</v>
      </c>
      <c r="L82" s="14">
        <v>668</v>
      </c>
      <c r="M82" s="473">
        <v>31036</v>
      </c>
      <c r="N82" s="473">
        <v>14796</v>
      </c>
      <c r="O82" s="14" t="s">
        <v>304</v>
      </c>
      <c r="P82" t="s">
        <v>215</v>
      </c>
      <c r="Q82" s="14">
        <v>2030</v>
      </c>
      <c r="R82" s="14">
        <v>949</v>
      </c>
      <c r="S82" s="14">
        <v>2320</v>
      </c>
      <c r="T82" s="14">
        <v>1083</v>
      </c>
      <c r="U82" s="14">
        <v>1093</v>
      </c>
      <c r="V82" s="14">
        <v>521</v>
      </c>
      <c r="W82" s="14">
        <v>194</v>
      </c>
      <c r="X82" s="14">
        <v>91</v>
      </c>
      <c r="Y82" s="14">
        <v>594</v>
      </c>
      <c r="Z82" s="14">
        <v>282</v>
      </c>
      <c r="AA82" s="473">
        <v>6231</v>
      </c>
      <c r="AB82" s="473">
        <v>2926</v>
      </c>
      <c r="AC82" s="14" t="s">
        <v>304</v>
      </c>
      <c r="AD82" t="s">
        <v>215</v>
      </c>
      <c r="AE82" s="406">
        <v>282</v>
      </c>
      <c r="AF82" s="406">
        <v>264</v>
      </c>
      <c r="AG82" s="406">
        <v>225</v>
      </c>
      <c r="AH82" s="406">
        <v>112</v>
      </c>
      <c r="AI82" s="406">
        <v>81</v>
      </c>
      <c r="AJ82" s="406">
        <v>964</v>
      </c>
      <c r="AK82" s="406">
        <v>450</v>
      </c>
      <c r="AL82" s="406">
        <v>81</v>
      </c>
      <c r="AM82" s="406">
        <v>531</v>
      </c>
      <c r="AN82" s="406">
        <v>220</v>
      </c>
      <c r="AO82" s="406">
        <v>214</v>
      </c>
      <c r="AP82" s="406">
        <v>73</v>
      </c>
      <c r="AQ82" s="88">
        <v>507</v>
      </c>
      <c r="AR82" s="406">
        <v>3</v>
      </c>
      <c r="AS82" s="406">
        <v>279</v>
      </c>
      <c r="AT82" s="406">
        <v>258</v>
      </c>
      <c r="AU82" s="406">
        <v>21</v>
      </c>
    </row>
    <row r="83" spans="1:47" ht="15" customHeight="1">
      <c r="A83" s="14" t="s">
        <v>304</v>
      </c>
      <c r="B83" t="s">
        <v>216</v>
      </c>
      <c r="C83" s="14">
        <v>16371</v>
      </c>
      <c r="D83" s="14">
        <v>7998</v>
      </c>
      <c r="E83" s="14">
        <v>11962</v>
      </c>
      <c r="F83" s="14">
        <v>5773</v>
      </c>
      <c r="G83" s="14">
        <v>6301</v>
      </c>
      <c r="H83" s="14">
        <v>2960</v>
      </c>
      <c r="I83" s="14">
        <v>2607</v>
      </c>
      <c r="J83" s="14">
        <v>1203</v>
      </c>
      <c r="K83" s="14">
        <v>2318</v>
      </c>
      <c r="L83" s="14">
        <v>1012</v>
      </c>
      <c r="M83" s="473">
        <v>39559</v>
      </c>
      <c r="N83" s="473">
        <v>18946</v>
      </c>
      <c r="O83" s="14" t="s">
        <v>304</v>
      </c>
      <c r="P83" t="s">
        <v>216</v>
      </c>
      <c r="Q83" s="14">
        <v>8</v>
      </c>
      <c r="R83" s="14">
        <v>0</v>
      </c>
      <c r="S83" s="14">
        <v>3343</v>
      </c>
      <c r="T83" s="14">
        <v>1607</v>
      </c>
      <c r="U83" s="14">
        <v>1643</v>
      </c>
      <c r="V83" s="14">
        <v>773</v>
      </c>
      <c r="W83" s="14">
        <v>36</v>
      </c>
      <c r="X83" s="14">
        <v>15</v>
      </c>
      <c r="Y83" s="14">
        <v>885</v>
      </c>
      <c r="Z83" s="14">
        <v>377</v>
      </c>
      <c r="AA83" s="473">
        <v>5915</v>
      </c>
      <c r="AB83" s="473">
        <v>2772</v>
      </c>
      <c r="AC83" s="14" t="s">
        <v>304</v>
      </c>
      <c r="AD83" t="s">
        <v>216</v>
      </c>
      <c r="AE83" s="406">
        <v>237</v>
      </c>
      <c r="AF83" s="406">
        <v>219</v>
      </c>
      <c r="AG83" s="406">
        <v>190</v>
      </c>
      <c r="AH83" s="406">
        <v>135</v>
      </c>
      <c r="AI83" s="406">
        <v>118</v>
      </c>
      <c r="AJ83" s="406">
        <v>899</v>
      </c>
      <c r="AK83" s="406">
        <v>426</v>
      </c>
      <c r="AL83" s="406">
        <v>56</v>
      </c>
      <c r="AM83" s="406">
        <v>482</v>
      </c>
      <c r="AN83" s="406">
        <v>236</v>
      </c>
      <c r="AO83" s="406">
        <v>342</v>
      </c>
      <c r="AP83" s="406">
        <v>8</v>
      </c>
      <c r="AQ83" s="88">
        <v>586</v>
      </c>
      <c r="AR83" s="406">
        <v>4</v>
      </c>
      <c r="AS83" s="406">
        <v>211</v>
      </c>
      <c r="AT83" s="406">
        <v>194</v>
      </c>
      <c r="AU83" s="406">
        <v>17</v>
      </c>
    </row>
    <row r="84" spans="1:47" ht="15" customHeight="1">
      <c r="A84" s="14" t="s">
        <v>304</v>
      </c>
      <c r="B84" t="s">
        <v>305</v>
      </c>
      <c r="C84" s="14">
        <v>20516</v>
      </c>
      <c r="D84" s="14">
        <v>10234</v>
      </c>
      <c r="E84" s="14">
        <v>14458</v>
      </c>
      <c r="F84" s="14">
        <v>7000</v>
      </c>
      <c r="G84" s="14">
        <v>9409</v>
      </c>
      <c r="H84" s="14">
        <v>4415</v>
      </c>
      <c r="I84" s="14">
        <v>4703</v>
      </c>
      <c r="J84" s="14">
        <v>2148</v>
      </c>
      <c r="K84" s="14">
        <v>4453</v>
      </c>
      <c r="L84" s="14">
        <v>1972</v>
      </c>
      <c r="M84" s="473">
        <v>53539</v>
      </c>
      <c r="N84" s="473">
        <v>25769</v>
      </c>
      <c r="O84" s="14" t="s">
        <v>304</v>
      </c>
      <c r="P84" t="s">
        <v>305</v>
      </c>
      <c r="Q84" s="14">
        <v>36</v>
      </c>
      <c r="R84" s="14">
        <v>20</v>
      </c>
      <c r="S84" s="14">
        <v>3853</v>
      </c>
      <c r="T84" s="14">
        <v>1846</v>
      </c>
      <c r="U84" s="14">
        <v>2636</v>
      </c>
      <c r="V84" s="14">
        <v>1232</v>
      </c>
      <c r="W84" s="14">
        <v>1</v>
      </c>
      <c r="X84" s="14">
        <v>0</v>
      </c>
      <c r="Y84" s="14">
        <v>1650</v>
      </c>
      <c r="Z84" s="14">
        <v>730</v>
      </c>
      <c r="AA84" s="473">
        <v>8176</v>
      </c>
      <c r="AB84" s="473">
        <v>3828</v>
      </c>
      <c r="AC84" s="14" t="s">
        <v>304</v>
      </c>
      <c r="AD84" t="s">
        <v>305</v>
      </c>
      <c r="AE84" s="406">
        <v>373</v>
      </c>
      <c r="AF84" s="406">
        <v>338</v>
      </c>
      <c r="AG84" s="406">
        <v>308</v>
      </c>
      <c r="AH84" s="406">
        <v>217</v>
      </c>
      <c r="AI84" s="406">
        <v>179</v>
      </c>
      <c r="AJ84" s="406">
        <v>1415</v>
      </c>
      <c r="AK84" s="406">
        <v>885</v>
      </c>
      <c r="AL84" s="406">
        <v>65</v>
      </c>
      <c r="AM84" s="406">
        <v>950</v>
      </c>
      <c r="AN84" s="406">
        <v>515</v>
      </c>
      <c r="AO84" s="406">
        <v>447</v>
      </c>
      <c r="AP84" s="406">
        <v>8</v>
      </c>
      <c r="AQ84" s="88">
        <v>970</v>
      </c>
      <c r="AR84" s="406">
        <v>25</v>
      </c>
      <c r="AS84" s="406">
        <v>332</v>
      </c>
      <c r="AT84" s="406">
        <v>310</v>
      </c>
      <c r="AU84" s="406">
        <v>22</v>
      </c>
    </row>
    <row r="85" spans="1:47" ht="15" customHeight="1">
      <c r="A85" s="14" t="s">
        <v>304</v>
      </c>
      <c r="B85" t="s">
        <v>218</v>
      </c>
      <c r="C85" s="14">
        <v>24215</v>
      </c>
      <c r="D85" s="14">
        <v>11746</v>
      </c>
      <c r="E85" s="14">
        <v>10544</v>
      </c>
      <c r="F85" s="14">
        <v>4889</v>
      </c>
      <c r="G85" s="14">
        <v>6485</v>
      </c>
      <c r="H85" s="14">
        <v>2958</v>
      </c>
      <c r="I85" s="14">
        <v>2570</v>
      </c>
      <c r="J85" s="14">
        <v>1147</v>
      </c>
      <c r="K85" s="14">
        <v>1827</v>
      </c>
      <c r="L85" s="14">
        <v>783</v>
      </c>
      <c r="M85" s="473">
        <v>45641</v>
      </c>
      <c r="N85" s="473">
        <v>21523</v>
      </c>
      <c r="O85" s="14" t="s">
        <v>304</v>
      </c>
      <c r="P85" t="s">
        <v>218</v>
      </c>
      <c r="Q85" s="14">
        <v>11397</v>
      </c>
      <c r="R85" s="14">
        <v>5588</v>
      </c>
      <c r="S85" s="14">
        <v>3905</v>
      </c>
      <c r="T85" s="14">
        <v>1759</v>
      </c>
      <c r="U85" s="14">
        <v>2339</v>
      </c>
      <c r="V85" s="14">
        <v>1109</v>
      </c>
      <c r="W85" s="14">
        <v>696</v>
      </c>
      <c r="X85" s="14">
        <v>312</v>
      </c>
      <c r="Y85" s="14">
        <v>716</v>
      </c>
      <c r="Z85" s="14">
        <v>303</v>
      </c>
      <c r="AA85" s="473">
        <v>19053</v>
      </c>
      <c r="AB85" s="473">
        <v>9071</v>
      </c>
      <c r="AC85" s="14" t="s">
        <v>304</v>
      </c>
      <c r="AD85" t="s">
        <v>218</v>
      </c>
      <c r="AE85" s="406">
        <v>392</v>
      </c>
      <c r="AF85" s="406">
        <v>361</v>
      </c>
      <c r="AG85" s="406">
        <v>310</v>
      </c>
      <c r="AH85" s="406">
        <v>149</v>
      </c>
      <c r="AI85" s="406">
        <v>122</v>
      </c>
      <c r="AJ85" s="406">
        <v>1334</v>
      </c>
      <c r="AK85" s="406">
        <v>641</v>
      </c>
      <c r="AL85" s="406">
        <v>52</v>
      </c>
      <c r="AM85" s="406">
        <v>693</v>
      </c>
      <c r="AN85" s="406">
        <v>441</v>
      </c>
      <c r="AO85" s="406">
        <v>332</v>
      </c>
      <c r="AP85" s="406">
        <v>8</v>
      </c>
      <c r="AQ85" s="88">
        <v>781</v>
      </c>
      <c r="AR85" s="406">
        <v>10</v>
      </c>
      <c r="AS85" s="406">
        <v>383</v>
      </c>
      <c r="AT85" s="406">
        <v>347</v>
      </c>
      <c r="AU85" s="406">
        <v>36</v>
      </c>
    </row>
    <row r="86" spans="1:47" ht="15" customHeight="1">
      <c r="A86" s="14" t="s">
        <v>304</v>
      </c>
      <c r="B86" t="s">
        <v>306</v>
      </c>
      <c r="C86" s="14">
        <v>18185</v>
      </c>
      <c r="D86" s="14">
        <v>8938</v>
      </c>
      <c r="E86" s="14">
        <v>19210</v>
      </c>
      <c r="F86" s="14">
        <v>9144</v>
      </c>
      <c r="G86" s="14">
        <v>6751</v>
      </c>
      <c r="H86" s="14">
        <v>3103</v>
      </c>
      <c r="I86" s="14">
        <v>2400</v>
      </c>
      <c r="J86" s="14">
        <v>1077</v>
      </c>
      <c r="K86" s="14">
        <v>2289</v>
      </c>
      <c r="L86" s="14">
        <v>1010</v>
      </c>
      <c r="M86" s="473">
        <v>48835</v>
      </c>
      <c r="N86" s="473">
        <v>23272</v>
      </c>
      <c r="O86" s="14" t="s">
        <v>304</v>
      </c>
      <c r="P86" t="s">
        <v>306</v>
      </c>
      <c r="Q86" s="14">
        <v>0</v>
      </c>
      <c r="R86" s="14">
        <v>0</v>
      </c>
      <c r="S86" s="14">
        <v>4804</v>
      </c>
      <c r="T86" s="14">
        <v>2262</v>
      </c>
      <c r="U86" s="14">
        <v>2014</v>
      </c>
      <c r="V86" s="14">
        <v>898</v>
      </c>
      <c r="W86" s="14">
        <v>0</v>
      </c>
      <c r="X86" s="14">
        <v>0</v>
      </c>
      <c r="Y86" s="14">
        <v>859</v>
      </c>
      <c r="Z86" s="14">
        <v>390</v>
      </c>
      <c r="AA86" s="473">
        <v>7677</v>
      </c>
      <c r="AB86" s="473">
        <v>3550</v>
      </c>
      <c r="AC86" s="14" t="s">
        <v>304</v>
      </c>
      <c r="AD86" t="s">
        <v>306</v>
      </c>
      <c r="AE86" s="406">
        <v>322</v>
      </c>
      <c r="AF86" s="406">
        <v>320</v>
      </c>
      <c r="AG86" s="406">
        <v>200</v>
      </c>
      <c r="AH86" s="406">
        <v>80</v>
      </c>
      <c r="AI86" s="406">
        <v>81</v>
      </c>
      <c r="AJ86" s="406">
        <v>1003</v>
      </c>
      <c r="AK86" s="406">
        <v>570</v>
      </c>
      <c r="AL86" s="406">
        <v>53</v>
      </c>
      <c r="AM86" s="406">
        <v>623</v>
      </c>
      <c r="AN86" s="406">
        <v>312</v>
      </c>
      <c r="AO86" s="406">
        <v>320</v>
      </c>
      <c r="AP86" s="406">
        <v>7</v>
      </c>
      <c r="AQ86" s="88">
        <v>639</v>
      </c>
      <c r="AR86" s="406">
        <v>1</v>
      </c>
      <c r="AS86" s="406">
        <v>303</v>
      </c>
      <c r="AT86" s="406">
        <v>274</v>
      </c>
      <c r="AU86" s="406">
        <v>29</v>
      </c>
    </row>
    <row r="87" spans="1:47" ht="15" customHeight="1">
      <c r="A87" s="14" t="s">
        <v>304</v>
      </c>
      <c r="B87" t="s">
        <v>52</v>
      </c>
      <c r="C87" s="14">
        <v>9217</v>
      </c>
      <c r="D87" s="14">
        <v>4502</v>
      </c>
      <c r="E87" s="14">
        <v>6837</v>
      </c>
      <c r="F87" s="14">
        <v>3340</v>
      </c>
      <c r="G87" s="14">
        <v>4543</v>
      </c>
      <c r="H87" s="14">
        <v>2229</v>
      </c>
      <c r="I87" s="14">
        <v>2561</v>
      </c>
      <c r="J87" s="14">
        <v>1219</v>
      </c>
      <c r="K87" s="14">
        <v>2906</v>
      </c>
      <c r="L87" s="14">
        <v>1267</v>
      </c>
      <c r="M87" s="473">
        <v>26064</v>
      </c>
      <c r="N87" s="473">
        <v>12557</v>
      </c>
      <c r="O87" s="14" t="s">
        <v>304</v>
      </c>
      <c r="P87" t="s">
        <v>52</v>
      </c>
      <c r="Q87" s="14">
        <v>9</v>
      </c>
      <c r="R87" s="14">
        <v>0</v>
      </c>
      <c r="S87" s="14">
        <v>2042</v>
      </c>
      <c r="T87" s="14">
        <v>992</v>
      </c>
      <c r="U87" s="14">
        <v>1417</v>
      </c>
      <c r="V87" s="14">
        <v>701</v>
      </c>
      <c r="W87" s="14">
        <v>17</v>
      </c>
      <c r="X87" s="14">
        <v>10</v>
      </c>
      <c r="Y87" s="14">
        <v>1206</v>
      </c>
      <c r="Z87" s="14">
        <v>523</v>
      </c>
      <c r="AA87" s="473">
        <v>4691</v>
      </c>
      <c r="AB87" s="473">
        <v>2226</v>
      </c>
      <c r="AC87" s="14" t="s">
        <v>304</v>
      </c>
      <c r="AD87" t="s">
        <v>52</v>
      </c>
      <c r="AE87" s="406">
        <v>170</v>
      </c>
      <c r="AF87" s="406">
        <v>165</v>
      </c>
      <c r="AG87" s="406">
        <v>155</v>
      </c>
      <c r="AH87" s="406">
        <v>137</v>
      </c>
      <c r="AI87" s="406">
        <v>122</v>
      </c>
      <c r="AJ87" s="406">
        <v>749</v>
      </c>
      <c r="AK87" s="406">
        <v>485</v>
      </c>
      <c r="AL87" s="406">
        <v>31</v>
      </c>
      <c r="AM87" s="406">
        <v>516</v>
      </c>
      <c r="AN87" s="406">
        <v>281</v>
      </c>
      <c r="AO87" s="406">
        <v>219</v>
      </c>
      <c r="AP87" s="406">
        <v>7</v>
      </c>
      <c r="AQ87" s="88">
        <v>507</v>
      </c>
      <c r="AR87" s="406">
        <v>5</v>
      </c>
      <c r="AS87" s="406">
        <v>159</v>
      </c>
      <c r="AT87" s="406">
        <v>157</v>
      </c>
      <c r="AU87" s="406">
        <v>2</v>
      </c>
    </row>
    <row r="88" spans="1:47">
      <c r="A88" s="97"/>
      <c r="B88" s="102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484"/>
      <c r="N88" s="131"/>
      <c r="O88" s="123"/>
      <c r="P88" s="102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31"/>
      <c r="AB88" s="131"/>
      <c r="AC88" s="123"/>
      <c r="AD88" s="102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7"/>
      <c r="AT88" s="97"/>
      <c r="AU88" s="97"/>
    </row>
    <row r="89" spans="1:47">
      <c r="A89" s="86" t="s">
        <v>378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479"/>
      <c r="M89" s="479"/>
      <c r="N89" s="112"/>
      <c r="O89" s="86" t="s">
        <v>351</v>
      </c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479"/>
      <c r="AA89" s="479"/>
      <c r="AB89" s="112"/>
      <c r="AC89" s="86" t="s">
        <v>358</v>
      </c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6"/>
      <c r="AT89" s="87"/>
      <c r="AU89" s="87"/>
    </row>
    <row r="90" spans="1:47">
      <c r="A90" s="86" t="s">
        <v>190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479"/>
      <c r="M90" s="479"/>
      <c r="N90" s="112"/>
      <c r="O90" s="86" t="s">
        <v>190</v>
      </c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479"/>
      <c r="AA90" s="479"/>
      <c r="AB90" s="112"/>
      <c r="AC90" s="86" t="s">
        <v>474</v>
      </c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6"/>
      <c r="AT90" s="87"/>
      <c r="AU90" s="87"/>
    </row>
    <row r="91" spans="1:47">
      <c r="A91" s="86" t="s">
        <v>279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479"/>
      <c r="M91" s="479"/>
      <c r="N91" s="112"/>
      <c r="O91" s="86" t="s">
        <v>279</v>
      </c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479"/>
      <c r="AA91" s="479"/>
      <c r="AB91" s="112"/>
      <c r="AC91" s="86" t="s">
        <v>279</v>
      </c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6"/>
      <c r="AT91" s="87"/>
      <c r="AU91" s="87"/>
    </row>
    <row r="92" spans="1:47">
      <c r="F92" s="119"/>
      <c r="G92" s="119"/>
      <c r="H92" s="119"/>
      <c r="I92" s="119"/>
      <c r="J92" s="119"/>
      <c r="K92" s="119"/>
      <c r="L92" s="119"/>
      <c r="M92" s="485"/>
      <c r="N92" s="485"/>
      <c r="O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485"/>
      <c r="AB92" s="485"/>
      <c r="AC92" s="119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</row>
    <row r="93" spans="1:47">
      <c r="A93" s="89" t="s">
        <v>263</v>
      </c>
      <c r="C93" s="119"/>
      <c r="D93" s="119"/>
      <c r="E93" s="163"/>
      <c r="F93" s="119"/>
      <c r="G93" s="119"/>
      <c r="H93" s="164"/>
      <c r="I93" s="119"/>
      <c r="J93" s="119"/>
      <c r="K93" s="119" t="s">
        <v>112</v>
      </c>
      <c r="L93" s="119"/>
      <c r="M93" s="485"/>
      <c r="N93" s="485"/>
      <c r="O93" s="89" t="s">
        <v>263</v>
      </c>
      <c r="Q93" s="119"/>
      <c r="R93" s="119"/>
      <c r="S93" s="119"/>
      <c r="T93" s="119"/>
      <c r="U93" s="119"/>
      <c r="V93" s="119"/>
      <c r="W93" s="119"/>
      <c r="X93" s="119"/>
      <c r="Y93" s="119" t="s">
        <v>112</v>
      </c>
      <c r="Z93" s="119"/>
      <c r="AA93" s="485"/>
      <c r="AB93" s="485"/>
      <c r="AC93" s="89" t="s">
        <v>263</v>
      </c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Q93" s="100"/>
      <c r="AR93" s="100"/>
      <c r="AT93" s="100" t="s">
        <v>112</v>
      </c>
    </row>
    <row r="94" spans="1:47"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485"/>
      <c r="N94" s="485"/>
      <c r="O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485"/>
      <c r="AB94" s="485"/>
      <c r="AC94" s="119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</row>
    <row r="95" spans="1:47" ht="18" customHeight="1">
      <c r="A95" s="451"/>
      <c r="B95" s="160"/>
      <c r="C95" s="27" t="s">
        <v>74</v>
      </c>
      <c r="D95" s="73"/>
      <c r="E95" s="27" t="s">
        <v>75</v>
      </c>
      <c r="F95" s="73"/>
      <c r="G95" s="27" t="s">
        <v>76</v>
      </c>
      <c r="H95" s="73"/>
      <c r="I95" s="27" t="s">
        <v>77</v>
      </c>
      <c r="J95" s="73"/>
      <c r="K95" s="27" t="s">
        <v>78</v>
      </c>
      <c r="L95" s="73"/>
      <c r="M95" s="495" t="s">
        <v>73</v>
      </c>
      <c r="N95" s="496"/>
      <c r="O95" s="138"/>
      <c r="P95" s="160"/>
      <c r="Q95" s="27" t="s">
        <v>74</v>
      </c>
      <c r="R95" s="73"/>
      <c r="S95" s="27" t="s">
        <v>75</v>
      </c>
      <c r="T95" s="73"/>
      <c r="U95" s="27" t="s">
        <v>76</v>
      </c>
      <c r="V95" s="73"/>
      <c r="W95" s="27" t="s">
        <v>77</v>
      </c>
      <c r="X95" s="73"/>
      <c r="Y95" s="27" t="s">
        <v>78</v>
      </c>
      <c r="Z95" s="73"/>
      <c r="AA95" s="495" t="s">
        <v>73</v>
      </c>
      <c r="AB95" s="496"/>
      <c r="AC95" s="120"/>
      <c r="AD95" s="90"/>
      <c r="AE95" s="559" t="s">
        <v>59</v>
      </c>
      <c r="AF95" s="559"/>
      <c r="AG95" s="559"/>
      <c r="AH95" s="559"/>
      <c r="AI95" s="559"/>
      <c r="AJ95" s="560"/>
      <c r="AK95" s="209" t="s">
        <v>47</v>
      </c>
      <c r="AL95" s="239"/>
      <c r="AM95" s="243"/>
      <c r="AN95" s="209" t="s">
        <v>259</v>
      </c>
      <c r="AO95" s="241"/>
      <c r="AP95" s="404"/>
      <c r="AQ95" s="91"/>
      <c r="AR95" s="405"/>
      <c r="AS95" s="209" t="s">
        <v>176</v>
      </c>
      <c r="AT95" s="239"/>
      <c r="AU95" s="243"/>
    </row>
    <row r="96" spans="1:47" s="277" customFormat="1" ht="24.75" customHeight="1">
      <c r="A96" s="446" t="s">
        <v>338</v>
      </c>
      <c r="B96" s="282" t="s">
        <v>191</v>
      </c>
      <c r="C96" s="193" t="s">
        <v>257</v>
      </c>
      <c r="D96" s="193" t="s">
        <v>79</v>
      </c>
      <c r="E96" s="193" t="s">
        <v>257</v>
      </c>
      <c r="F96" s="193" t="s">
        <v>79</v>
      </c>
      <c r="G96" s="193" t="s">
        <v>257</v>
      </c>
      <c r="H96" s="193" t="s">
        <v>79</v>
      </c>
      <c r="I96" s="193" t="s">
        <v>257</v>
      </c>
      <c r="J96" s="193" t="s">
        <v>79</v>
      </c>
      <c r="K96" s="193" t="s">
        <v>257</v>
      </c>
      <c r="L96" s="193" t="s">
        <v>79</v>
      </c>
      <c r="M96" s="195" t="s">
        <v>257</v>
      </c>
      <c r="N96" s="195" t="s">
        <v>79</v>
      </c>
      <c r="O96" s="188" t="s">
        <v>338</v>
      </c>
      <c r="P96" s="282" t="s">
        <v>191</v>
      </c>
      <c r="Q96" s="193" t="s">
        <v>257</v>
      </c>
      <c r="R96" s="193" t="s">
        <v>79</v>
      </c>
      <c r="S96" s="193" t="s">
        <v>257</v>
      </c>
      <c r="T96" s="193" t="s">
        <v>79</v>
      </c>
      <c r="U96" s="193" t="s">
        <v>257</v>
      </c>
      <c r="V96" s="193" t="s">
        <v>79</v>
      </c>
      <c r="W96" s="193" t="s">
        <v>257</v>
      </c>
      <c r="X96" s="193" t="s">
        <v>79</v>
      </c>
      <c r="Y96" s="193" t="s">
        <v>257</v>
      </c>
      <c r="Z96" s="193" t="s">
        <v>79</v>
      </c>
      <c r="AA96" s="195" t="s">
        <v>257</v>
      </c>
      <c r="AB96" s="195" t="s">
        <v>79</v>
      </c>
      <c r="AC96" s="376" t="s">
        <v>338</v>
      </c>
      <c r="AD96" s="217" t="s">
        <v>191</v>
      </c>
      <c r="AE96" s="269" t="s">
        <v>177</v>
      </c>
      <c r="AF96" s="269" t="s">
        <v>178</v>
      </c>
      <c r="AG96" s="269" t="s">
        <v>179</v>
      </c>
      <c r="AH96" s="269" t="s">
        <v>180</v>
      </c>
      <c r="AI96" s="269" t="s">
        <v>181</v>
      </c>
      <c r="AJ96" s="283" t="s">
        <v>73</v>
      </c>
      <c r="AK96" s="284" t="s">
        <v>183</v>
      </c>
      <c r="AL96" s="284" t="s">
        <v>184</v>
      </c>
      <c r="AM96" s="271" t="s">
        <v>182</v>
      </c>
      <c r="AN96" s="343" t="s">
        <v>258</v>
      </c>
      <c r="AO96" s="271" t="s">
        <v>185</v>
      </c>
      <c r="AP96" s="271" t="s">
        <v>186</v>
      </c>
      <c r="AQ96" s="272" t="s">
        <v>339</v>
      </c>
      <c r="AR96" s="271" t="s">
        <v>58</v>
      </c>
      <c r="AS96" s="274" t="s">
        <v>65</v>
      </c>
      <c r="AT96" s="275" t="s">
        <v>63</v>
      </c>
      <c r="AU96" s="274" t="s">
        <v>66</v>
      </c>
    </row>
    <row r="97" spans="1:47" s="277" customFormat="1">
      <c r="A97" s="375"/>
      <c r="B97" s="408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490"/>
      <c r="N97" s="490"/>
      <c r="O97" s="377"/>
      <c r="P97" s="408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490"/>
      <c r="AB97" s="490"/>
      <c r="AC97" s="377"/>
      <c r="AD97" s="408"/>
      <c r="AE97" s="222"/>
      <c r="AF97" s="222"/>
      <c r="AG97" s="222"/>
      <c r="AH97" s="222"/>
      <c r="AI97" s="222"/>
      <c r="AJ97" s="288"/>
      <c r="AK97" s="291"/>
      <c r="AL97" s="291"/>
      <c r="AM97" s="292"/>
      <c r="AN97" s="293"/>
      <c r="AO97" s="294"/>
      <c r="AP97" s="294"/>
      <c r="AQ97" s="295"/>
      <c r="AR97" s="294"/>
      <c r="AS97" s="289"/>
      <c r="AT97" s="290"/>
      <c r="AU97" s="289"/>
    </row>
    <row r="98" spans="1:47" s="99" customFormat="1">
      <c r="A98" s="96"/>
      <c r="B98" s="409" t="s">
        <v>81</v>
      </c>
      <c r="C98" s="121">
        <f t="shared" ref="C98:N98" si="9">SUM(C100:C120)</f>
        <v>128131</v>
      </c>
      <c r="D98" s="121">
        <f t="shared" si="9"/>
        <v>62697</v>
      </c>
      <c r="E98" s="121">
        <f t="shared" si="9"/>
        <v>122137</v>
      </c>
      <c r="F98" s="121">
        <f t="shared" si="9"/>
        <v>59830</v>
      </c>
      <c r="G98" s="121">
        <f t="shared" si="9"/>
        <v>81719</v>
      </c>
      <c r="H98" s="121">
        <f t="shared" si="9"/>
        <v>39859</v>
      </c>
      <c r="I98" s="121">
        <f t="shared" si="9"/>
        <v>41394</v>
      </c>
      <c r="J98" s="121">
        <f t="shared" si="9"/>
        <v>20216</v>
      </c>
      <c r="K98" s="121">
        <f t="shared" si="9"/>
        <v>36983</v>
      </c>
      <c r="L98" s="121">
        <f t="shared" si="9"/>
        <v>17648</v>
      </c>
      <c r="M98" s="121">
        <f t="shared" si="9"/>
        <v>410364</v>
      </c>
      <c r="N98" s="121">
        <f t="shared" si="9"/>
        <v>200250</v>
      </c>
      <c r="O98" s="121"/>
      <c r="P98" s="409" t="s">
        <v>81</v>
      </c>
      <c r="Q98" s="121">
        <f t="shared" ref="Q98:AB98" si="10">SUM(Q100:Q120)</f>
        <v>17608</v>
      </c>
      <c r="R98" s="121">
        <f t="shared" si="10"/>
        <v>8429</v>
      </c>
      <c r="S98" s="121">
        <f t="shared" si="10"/>
        <v>35858</v>
      </c>
      <c r="T98" s="121">
        <f t="shared" si="10"/>
        <v>17331</v>
      </c>
      <c r="U98" s="121">
        <f t="shared" si="10"/>
        <v>22926</v>
      </c>
      <c r="V98" s="121">
        <f t="shared" si="10"/>
        <v>11019</v>
      </c>
      <c r="W98" s="121">
        <f t="shared" si="10"/>
        <v>3464</v>
      </c>
      <c r="X98" s="121">
        <f t="shared" si="10"/>
        <v>1679</v>
      </c>
      <c r="Y98" s="121">
        <f t="shared" si="10"/>
        <v>11193</v>
      </c>
      <c r="Z98" s="121">
        <f t="shared" si="10"/>
        <v>5443</v>
      </c>
      <c r="AA98" s="121">
        <f t="shared" si="10"/>
        <v>91049</v>
      </c>
      <c r="AB98" s="121">
        <f t="shared" si="10"/>
        <v>43901</v>
      </c>
      <c r="AC98" s="121"/>
      <c r="AD98" s="409" t="s">
        <v>81</v>
      </c>
      <c r="AE98" s="70">
        <f t="shared" ref="AE98:AU98" si="11">SUM(AE100:AE120)</f>
        <v>2774</v>
      </c>
      <c r="AF98" s="70">
        <f t="shared" si="11"/>
        <v>2844</v>
      </c>
      <c r="AG98" s="70">
        <f t="shared" si="11"/>
        <v>2554</v>
      </c>
      <c r="AH98" s="70">
        <f t="shared" si="11"/>
        <v>1991</v>
      </c>
      <c r="AI98" s="70">
        <f t="shared" si="11"/>
        <v>1663</v>
      </c>
      <c r="AJ98" s="70">
        <f t="shared" si="11"/>
        <v>11826</v>
      </c>
      <c r="AK98" s="70">
        <f>SUM(AK100:AK120)</f>
        <v>5787</v>
      </c>
      <c r="AL98" s="70">
        <f>SUM(AL100:AL120)</f>
        <v>655</v>
      </c>
      <c r="AM98" s="70">
        <f>SUM(AM100:AM120)</f>
        <v>6442</v>
      </c>
      <c r="AN98" s="70">
        <f t="shared" si="11"/>
        <v>3202</v>
      </c>
      <c r="AO98" s="70">
        <f t="shared" si="11"/>
        <v>3976</v>
      </c>
      <c r="AP98" s="70">
        <f t="shared" si="11"/>
        <v>188</v>
      </c>
      <c r="AQ98" s="70">
        <f t="shared" si="11"/>
        <v>7370</v>
      </c>
      <c r="AR98" s="70">
        <f t="shared" si="11"/>
        <v>148</v>
      </c>
      <c r="AS98" s="70">
        <f t="shared" si="11"/>
        <v>2649</v>
      </c>
      <c r="AT98" s="70">
        <f t="shared" si="11"/>
        <v>2465</v>
      </c>
      <c r="AU98" s="70">
        <f t="shared" si="11"/>
        <v>184</v>
      </c>
    </row>
    <row r="99" spans="1:47" customFormat="1">
      <c r="A99" s="14"/>
      <c r="B99" s="411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473"/>
      <c r="N99" s="473"/>
      <c r="O99" s="14"/>
      <c r="P99" s="411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473"/>
      <c r="AB99" s="473"/>
      <c r="AC99" s="14"/>
      <c r="AD99" s="411"/>
      <c r="AE99" s="406"/>
      <c r="AF99" s="406"/>
      <c r="AG99" s="406"/>
      <c r="AH99" s="406"/>
      <c r="AI99" s="406"/>
      <c r="AJ99" s="406"/>
      <c r="AK99" s="406"/>
      <c r="AL99" s="406"/>
      <c r="AM99" s="406"/>
      <c r="AN99" s="406"/>
      <c r="AO99" s="406"/>
      <c r="AP99" s="406"/>
      <c r="AQ99" s="406"/>
      <c r="AR99" s="406"/>
      <c r="AS99" s="406"/>
      <c r="AT99" s="406"/>
      <c r="AU99" s="406"/>
    </row>
    <row r="100" spans="1:47" ht="15" customHeight="1">
      <c r="A100" s="14" t="s">
        <v>307</v>
      </c>
      <c r="B100" t="s">
        <v>308</v>
      </c>
      <c r="C100" s="14">
        <v>698</v>
      </c>
      <c r="D100" s="14">
        <v>346</v>
      </c>
      <c r="E100" s="14">
        <v>977</v>
      </c>
      <c r="F100" s="14">
        <v>492</v>
      </c>
      <c r="G100" s="14">
        <v>579</v>
      </c>
      <c r="H100" s="14">
        <v>275</v>
      </c>
      <c r="I100" s="14">
        <v>199</v>
      </c>
      <c r="J100" s="14">
        <v>104</v>
      </c>
      <c r="K100" s="14">
        <v>168</v>
      </c>
      <c r="L100" s="14">
        <v>75</v>
      </c>
      <c r="M100" s="473">
        <v>2621</v>
      </c>
      <c r="N100" s="473">
        <v>1292</v>
      </c>
      <c r="O100" s="14" t="s">
        <v>307</v>
      </c>
      <c r="P100" t="s">
        <v>308</v>
      </c>
      <c r="Q100" s="14">
        <v>121</v>
      </c>
      <c r="R100" s="14">
        <v>55</v>
      </c>
      <c r="S100" s="14">
        <v>407</v>
      </c>
      <c r="T100" s="14">
        <v>211</v>
      </c>
      <c r="U100" s="14">
        <v>134</v>
      </c>
      <c r="V100" s="14">
        <v>58</v>
      </c>
      <c r="W100" s="14">
        <v>0</v>
      </c>
      <c r="X100" s="14">
        <v>0</v>
      </c>
      <c r="Y100" s="14">
        <v>71</v>
      </c>
      <c r="Z100" s="14">
        <v>29</v>
      </c>
      <c r="AA100" s="473">
        <v>733</v>
      </c>
      <c r="AB100" s="473">
        <v>353</v>
      </c>
      <c r="AC100" s="14" t="s">
        <v>307</v>
      </c>
      <c r="AD100" t="s">
        <v>308</v>
      </c>
      <c r="AE100" s="406">
        <v>17</v>
      </c>
      <c r="AF100" s="406">
        <v>21</v>
      </c>
      <c r="AG100" s="406">
        <v>17</v>
      </c>
      <c r="AH100" s="406">
        <v>12</v>
      </c>
      <c r="AI100" s="406">
        <v>10</v>
      </c>
      <c r="AJ100" s="406">
        <v>77</v>
      </c>
      <c r="AK100" s="406">
        <v>37</v>
      </c>
      <c r="AL100" s="406">
        <v>8</v>
      </c>
      <c r="AM100" s="406">
        <v>45</v>
      </c>
      <c r="AN100" s="406">
        <v>26</v>
      </c>
      <c r="AO100" s="406">
        <v>21</v>
      </c>
      <c r="AP100" s="406">
        <v>0</v>
      </c>
      <c r="AQ100" s="406">
        <v>47</v>
      </c>
      <c r="AR100" s="406">
        <v>1</v>
      </c>
      <c r="AS100" s="406">
        <v>22</v>
      </c>
      <c r="AT100" s="406">
        <v>16</v>
      </c>
      <c r="AU100" s="406">
        <v>6</v>
      </c>
    </row>
    <row r="101" spans="1:47" ht="15" customHeight="1">
      <c r="A101" s="14" t="s">
        <v>307</v>
      </c>
      <c r="B101" t="s">
        <v>222</v>
      </c>
      <c r="C101" s="14">
        <v>6203</v>
      </c>
      <c r="D101" s="14">
        <v>2953</v>
      </c>
      <c r="E101" s="14">
        <v>6879</v>
      </c>
      <c r="F101" s="14">
        <v>3366</v>
      </c>
      <c r="G101" s="14">
        <v>4707</v>
      </c>
      <c r="H101" s="14">
        <v>2338</v>
      </c>
      <c r="I101" s="14">
        <v>1522</v>
      </c>
      <c r="J101" s="14">
        <v>801</v>
      </c>
      <c r="K101" s="14">
        <v>1508</v>
      </c>
      <c r="L101" s="14">
        <v>794</v>
      </c>
      <c r="M101" s="473">
        <v>20819</v>
      </c>
      <c r="N101" s="473">
        <v>10252</v>
      </c>
      <c r="O101" s="14" t="s">
        <v>307</v>
      </c>
      <c r="P101" t="s">
        <v>222</v>
      </c>
      <c r="Q101" s="14">
        <v>1250</v>
      </c>
      <c r="R101" s="14">
        <v>584</v>
      </c>
      <c r="S101" s="14">
        <v>2886</v>
      </c>
      <c r="T101" s="14">
        <v>1368</v>
      </c>
      <c r="U101" s="14">
        <v>1287</v>
      </c>
      <c r="V101" s="14">
        <v>645</v>
      </c>
      <c r="W101" s="14">
        <v>77</v>
      </c>
      <c r="X101" s="14">
        <v>35</v>
      </c>
      <c r="Y101" s="14">
        <v>495</v>
      </c>
      <c r="Z101" s="14">
        <v>266</v>
      </c>
      <c r="AA101" s="473">
        <v>5995</v>
      </c>
      <c r="AB101" s="473">
        <v>2898</v>
      </c>
      <c r="AC101" s="14" t="s">
        <v>307</v>
      </c>
      <c r="AD101" t="s">
        <v>222</v>
      </c>
      <c r="AE101" s="406">
        <v>163</v>
      </c>
      <c r="AF101" s="406">
        <v>169</v>
      </c>
      <c r="AG101" s="406">
        <v>154</v>
      </c>
      <c r="AH101" s="406">
        <v>80</v>
      </c>
      <c r="AI101" s="406">
        <v>61</v>
      </c>
      <c r="AJ101" s="406">
        <v>627</v>
      </c>
      <c r="AK101" s="406">
        <v>311</v>
      </c>
      <c r="AL101" s="406">
        <v>33</v>
      </c>
      <c r="AM101" s="406">
        <v>344</v>
      </c>
      <c r="AN101" s="406">
        <v>154</v>
      </c>
      <c r="AO101" s="406">
        <v>236</v>
      </c>
      <c r="AP101" s="406">
        <v>30</v>
      </c>
      <c r="AQ101" s="406">
        <v>420</v>
      </c>
      <c r="AR101" s="406">
        <v>7</v>
      </c>
      <c r="AS101" s="406">
        <v>172</v>
      </c>
      <c r="AT101" s="406">
        <v>151</v>
      </c>
      <c r="AU101" s="406">
        <v>21</v>
      </c>
    </row>
    <row r="102" spans="1:47" ht="15" customHeight="1">
      <c r="A102" s="14" t="s">
        <v>307</v>
      </c>
      <c r="B102" t="s">
        <v>228</v>
      </c>
      <c r="C102" s="14">
        <v>7095</v>
      </c>
      <c r="D102" s="14">
        <v>3449</v>
      </c>
      <c r="E102" s="14">
        <v>6029</v>
      </c>
      <c r="F102" s="14">
        <v>2990</v>
      </c>
      <c r="G102" s="14">
        <v>4450</v>
      </c>
      <c r="H102" s="14">
        <v>2194</v>
      </c>
      <c r="I102" s="14">
        <v>1915</v>
      </c>
      <c r="J102" s="14">
        <v>952</v>
      </c>
      <c r="K102" s="14">
        <v>1519</v>
      </c>
      <c r="L102" s="14">
        <v>749</v>
      </c>
      <c r="M102" s="473">
        <v>21008</v>
      </c>
      <c r="N102" s="473">
        <v>10334</v>
      </c>
      <c r="O102" s="14" t="s">
        <v>307</v>
      </c>
      <c r="P102" t="s">
        <v>228</v>
      </c>
      <c r="Q102" s="14">
        <v>76</v>
      </c>
      <c r="R102" s="14">
        <v>37</v>
      </c>
      <c r="S102" s="14">
        <v>1784</v>
      </c>
      <c r="T102" s="14">
        <v>882</v>
      </c>
      <c r="U102" s="14">
        <v>1018</v>
      </c>
      <c r="V102" s="14">
        <v>502</v>
      </c>
      <c r="W102" s="14">
        <v>128</v>
      </c>
      <c r="X102" s="14">
        <v>60</v>
      </c>
      <c r="Y102" s="14">
        <v>437</v>
      </c>
      <c r="Z102" s="14">
        <v>203</v>
      </c>
      <c r="AA102" s="473">
        <v>3443</v>
      </c>
      <c r="AB102" s="473">
        <v>1684</v>
      </c>
      <c r="AC102" s="14" t="s">
        <v>307</v>
      </c>
      <c r="AD102" t="s">
        <v>228</v>
      </c>
      <c r="AE102" s="406">
        <v>184</v>
      </c>
      <c r="AF102" s="406">
        <v>173</v>
      </c>
      <c r="AG102" s="406">
        <v>154</v>
      </c>
      <c r="AH102" s="406">
        <v>118</v>
      </c>
      <c r="AI102" s="406">
        <v>87</v>
      </c>
      <c r="AJ102" s="406">
        <v>716</v>
      </c>
      <c r="AK102" s="406">
        <v>361</v>
      </c>
      <c r="AL102" s="406">
        <v>47</v>
      </c>
      <c r="AM102" s="406">
        <v>408</v>
      </c>
      <c r="AN102" s="406">
        <v>159</v>
      </c>
      <c r="AO102" s="406">
        <v>289</v>
      </c>
      <c r="AP102" s="406">
        <v>0</v>
      </c>
      <c r="AQ102" s="406">
        <v>448</v>
      </c>
      <c r="AR102" s="406">
        <v>7</v>
      </c>
      <c r="AS102" s="406">
        <v>178</v>
      </c>
      <c r="AT102" s="406">
        <v>166</v>
      </c>
      <c r="AU102" s="406">
        <v>12</v>
      </c>
    </row>
    <row r="103" spans="1:47" ht="15" customHeight="1">
      <c r="A103" s="14" t="s">
        <v>446</v>
      </c>
      <c r="B103" t="s">
        <v>441</v>
      </c>
      <c r="C103" s="14">
        <v>7514</v>
      </c>
      <c r="D103" s="14">
        <v>3677</v>
      </c>
      <c r="E103" s="14">
        <v>6759</v>
      </c>
      <c r="F103" s="14">
        <v>3387</v>
      </c>
      <c r="G103" s="14">
        <v>4167</v>
      </c>
      <c r="H103" s="14">
        <v>2079</v>
      </c>
      <c r="I103" s="14">
        <v>1927</v>
      </c>
      <c r="J103" s="14">
        <v>1009</v>
      </c>
      <c r="K103" s="14">
        <v>1823</v>
      </c>
      <c r="L103" s="14">
        <v>897</v>
      </c>
      <c r="M103" s="473">
        <v>22190</v>
      </c>
      <c r="N103" s="473">
        <v>11049</v>
      </c>
      <c r="O103" s="14" t="s">
        <v>446</v>
      </c>
      <c r="P103" t="s">
        <v>441</v>
      </c>
      <c r="Q103" s="14">
        <v>137</v>
      </c>
      <c r="R103" s="14">
        <v>52</v>
      </c>
      <c r="S103" s="14">
        <v>2079</v>
      </c>
      <c r="T103" s="14">
        <v>1088</v>
      </c>
      <c r="U103" s="14">
        <v>1016</v>
      </c>
      <c r="V103" s="14">
        <v>502</v>
      </c>
      <c r="W103" s="14">
        <v>36</v>
      </c>
      <c r="X103" s="14">
        <v>22</v>
      </c>
      <c r="Y103" s="14">
        <v>540</v>
      </c>
      <c r="Z103" s="14">
        <v>285</v>
      </c>
      <c r="AA103" s="473">
        <v>3808</v>
      </c>
      <c r="AB103" s="473">
        <v>1949</v>
      </c>
      <c r="AC103" s="14" t="s">
        <v>446</v>
      </c>
      <c r="AD103" t="s">
        <v>441</v>
      </c>
      <c r="AE103" s="406">
        <v>129</v>
      </c>
      <c r="AF103" s="406">
        <v>125</v>
      </c>
      <c r="AG103" s="406">
        <v>104</v>
      </c>
      <c r="AH103" s="406">
        <v>77</v>
      </c>
      <c r="AI103" s="406">
        <v>66</v>
      </c>
      <c r="AJ103" s="406">
        <v>501</v>
      </c>
      <c r="AK103" s="406">
        <v>265</v>
      </c>
      <c r="AL103" s="406">
        <v>43</v>
      </c>
      <c r="AM103" s="406">
        <v>308</v>
      </c>
      <c r="AN103" s="406">
        <v>196</v>
      </c>
      <c r="AO103" s="406">
        <v>189</v>
      </c>
      <c r="AP103" s="406">
        <v>1</v>
      </c>
      <c r="AQ103" s="406">
        <v>387</v>
      </c>
      <c r="AR103" s="406">
        <v>5</v>
      </c>
      <c r="AS103" s="406">
        <v>118</v>
      </c>
      <c r="AT103" s="406">
        <v>104</v>
      </c>
      <c r="AU103" s="406">
        <v>14</v>
      </c>
    </row>
    <row r="104" spans="1:47" ht="15" customHeight="1">
      <c r="A104" s="14" t="s">
        <v>446</v>
      </c>
      <c r="B104" t="s">
        <v>223</v>
      </c>
      <c r="C104" s="14">
        <v>2152</v>
      </c>
      <c r="D104" s="14">
        <v>1056</v>
      </c>
      <c r="E104" s="14">
        <v>2217</v>
      </c>
      <c r="F104" s="14">
        <v>1097</v>
      </c>
      <c r="G104" s="14">
        <v>2597</v>
      </c>
      <c r="H104" s="14">
        <v>1254</v>
      </c>
      <c r="I104" s="14">
        <v>2196</v>
      </c>
      <c r="J104" s="14">
        <v>1072</v>
      </c>
      <c r="K104" s="14">
        <v>2005</v>
      </c>
      <c r="L104" s="14">
        <v>1016</v>
      </c>
      <c r="M104" s="473">
        <v>11167</v>
      </c>
      <c r="N104" s="473">
        <v>5495</v>
      </c>
      <c r="O104" s="14" t="s">
        <v>446</v>
      </c>
      <c r="P104" t="s">
        <v>223</v>
      </c>
      <c r="Q104" s="14">
        <v>282</v>
      </c>
      <c r="R104" s="14">
        <v>131</v>
      </c>
      <c r="S104" s="14">
        <v>419</v>
      </c>
      <c r="T104" s="14">
        <v>184</v>
      </c>
      <c r="U104" s="14">
        <v>729</v>
      </c>
      <c r="V104" s="14">
        <v>358</v>
      </c>
      <c r="W104" s="14">
        <v>431</v>
      </c>
      <c r="X104" s="14">
        <v>194</v>
      </c>
      <c r="Y104" s="14">
        <v>659</v>
      </c>
      <c r="Z104" s="14">
        <v>382</v>
      </c>
      <c r="AA104" s="473">
        <v>2520</v>
      </c>
      <c r="AB104" s="473">
        <v>1249</v>
      </c>
      <c r="AC104" s="14" t="s">
        <v>446</v>
      </c>
      <c r="AD104" t="s">
        <v>223</v>
      </c>
      <c r="AE104" s="406">
        <v>35</v>
      </c>
      <c r="AF104" s="406">
        <v>35</v>
      </c>
      <c r="AG104" s="406">
        <v>44</v>
      </c>
      <c r="AH104" s="406">
        <v>40</v>
      </c>
      <c r="AI104" s="406">
        <v>40</v>
      </c>
      <c r="AJ104" s="406">
        <v>194</v>
      </c>
      <c r="AK104" s="406">
        <v>146</v>
      </c>
      <c r="AL104" s="406">
        <v>2</v>
      </c>
      <c r="AM104" s="406">
        <v>148</v>
      </c>
      <c r="AN104" s="406">
        <v>206</v>
      </c>
      <c r="AO104" s="406">
        <v>16</v>
      </c>
      <c r="AP104" s="406">
        <v>2</v>
      </c>
      <c r="AQ104" s="406">
        <v>224</v>
      </c>
      <c r="AR104" s="406">
        <v>36</v>
      </c>
      <c r="AS104" s="406">
        <v>13</v>
      </c>
      <c r="AT104" s="406">
        <v>13</v>
      </c>
      <c r="AU104" s="406">
        <v>0</v>
      </c>
    </row>
    <row r="105" spans="1:47" ht="15" customHeight="1">
      <c r="A105" s="14" t="s">
        <v>446</v>
      </c>
      <c r="B105" t="s">
        <v>309</v>
      </c>
      <c r="C105" s="14">
        <v>3965</v>
      </c>
      <c r="D105" s="14">
        <v>1983</v>
      </c>
      <c r="E105" s="14">
        <v>2798</v>
      </c>
      <c r="F105" s="14">
        <v>1382</v>
      </c>
      <c r="G105" s="14">
        <v>2174</v>
      </c>
      <c r="H105" s="14">
        <v>1043</v>
      </c>
      <c r="I105" s="14">
        <v>983</v>
      </c>
      <c r="J105" s="14">
        <v>496</v>
      </c>
      <c r="K105" s="14">
        <v>776</v>
      </c>
      <c r="L105" s="14">
        <v>405</v>
      </c>
      <c r="M105" s="473">
        <v>10696</v>
      </c>
      <c r="N105" s="473">
        <v>5309</v>
      </c>
      <c r="O105" s="14" t="s">
        <v>446</v>
      </c>
      <c r="P105" t="s">
        <v>309</v>
      </c>
      <c r="Q105" s="14">
        <v>1052</v>
      </c>
      <c r="R105" s="14">
        <v>496</v>
      </c>
      <c r="S105" s="14">
        <v>715</v>
      </c>
      <c r="T105" s="14">
        <v>324</v>
      </c>
      <c r="U105" s="14">
        <v>518</v>
      </c>
      <c r="V105" s="14">
        <v>248</v>
      </c>
      <c r="W105" s="14">
        <v>146</v>
      </c>
      <c r="X105" s="14">
        <v>74</v>
      </c>
      <c r="Y105" s="14">
        <v>266</v>
      </c>
      <c r="Z105" s="14">
        <v>147</v>
      </c>
      <c r="AA105" s="473">
        <v>2697</v>
      </c>
      <c r="AB105" s="473">
        <v>1289</v>
      </c>
      <c r="AC105" s="14" t="s">
        <v>446</v>
      </c>
      <c r="AD105" t="s">
        <v>309</v>
      </c>
      <c r="AE105" s="406">
        <v>88</v>
      </c>
      <c r="AF105" s="406">
        <v>85</v>
      </c>
      <c r="AG105" s="406">
        <v>78</v>
      </c>
      <c r="AH105" s="406">
        <v>53</v>
      </c>
      <c r="AI105" s="406">
        <v>45</v>
      </c>
      <c r="AJ105" s="406">
        <v>349</v>
      </c>
      <c r="AK105" s="406">
        <v>145</v>
      </c>
      <c r="AL105" s="406">
        <v>30</v>
      </c>
      <c r="AM105" s="406">
        <v>175</v>
      </c>
      <c r="AN105" s="406">
        <v>109</v>
      </c>
      <c r="AO105" s="406">
        <v>105</v>
      </c>
      <c r="AP105" s="406">
        <v>11</v>
      </c>
      <c r="AQ105" s="406">
        <v>225</v>
      </c>
      <c r="AR105" s="406">
        <v>2</v>
      </c>
      <c r="AS105" s="406">
        <v>84</v>
      </c>
      <c r="AT105" s="406">
        <v>82</v>
      </c>
      <c r="AU105" s="406">
        <v>2</v>
      </c>
    </row>
    <row r="106" spans="1:47" ht="15" customHeight="1">
      <c r="A106" s="14" t="s">
        <v>446</v>
      </c>
      <c r="B106" t="s">
        <v>226</v>
      </c>
      <c r="C106" s="14">
        <v>6073</v>
      </c>
      <c r="D106" s="14">
        <v>2996</v>
      </c>
      <c r="E106" s="14">
        <v>8603</v>
      </c>
      <c r="F106" s="14">
        <v>4181</v>
      </c>
      <c r="G106" s="14">
        <v>4793</v>
      </c>
      <c r="H106" s="14">
        <v>2331</v>
      </c>
      <c r="I106" s="14">
        <v>2284</v>
      </c>
      <c r="J106" s="14">
        <v>1181</v>
      </c>
      <c r="K106" s="14">
        <v>2527</v>
      </c>
      <c r="L106" s="14">
        <v>1249</v>
      </c>
      <c r="M106" s="473">
        <v>24280</v>
      </c>
      <c r="N106" s="473">
        <v>11938</v>
      </c>
      <c r="O106" s="14" t="s">
        <v>446</v>
      </c>
      <c r="P106" t="s">
        <v>226</v>
      </c>
      <c r="Q106" s="14">
        <v>0</v>
      </c>
      <c r="R106" s="14">
        <v>0</v>
      </c>
      <c r="S106" s="14">
        <v>2210</v>
      </c>
      <c r="T106" s="14">
        <v>1053</v>
      </c>
      <c r="U106" s="14">
        <v>1264</v>
      </c>
      <c r="V106" s="14">
        <v>615</v>
      </c>
      <c r="W106" s="14">
        <v>6</v>
      </c>
      <c r="X106" s="14">
        <v>3</v>
      </c>
      <c r="Y106" s="14">
        <v>939</v>
      </c>
      <c r="Z106" s="14">
        <v>455</v>
      </c>
      <c r="AA106" s="473">
        <v>4419</v>
      </c>
      <c r="AB106" s="473">
        <v>2126</v>
      </c>
      <c r="AC106" s="14" t="s">
        <v>446</v>
      </c>
      <c r="AD106" t="s">
        <v>226</v>
      </c>
      <c r="AE106" s="406">
        <v>146</v>
      </c>
      <c r="AF106" s="406">
        <v>171</v>
      </c>
      <c r="AG106" s="406">
        <v>138</v>
      </c>
      <c r="AH106" s="406">
        <v>90</v>
      </c>
      <c r="AI106" s="406">
        <v>71</v>
      </c>
      <c r="AJ106" s="406">
        <v>616</v>
      </c>
      <c r="AK106" s="406">
        <v>325</v>
      </c>
      <c r="AL106" s="406">
        <v>39</v>
      </c>
      <c r="AM106" s="406">
        <v>364</v>
      </c>
      <c r="AN106" s="406">
        <v>249</v>
      </c>
      <c r="AO106" s="406">
        <v>224</v>
      </c>
      <c r="AP106" s="406">
        <v>22</v>
      </c>
      <c r="AQ106" s="406">
        <v>497</v>
      </c>
      <c r="AR106" s="406">
        <v>14</v>
      </c>
      <c r="AS106" s="406">
        <v>126</v>
      </c>
      <c r="AT106" s="406">
        <v>113</v>
      </c>
      <c r="AU106" s="406">
        <v>13</v>
      </c>
    </row>
    <row r="107" spans="1:47" ht="15" customHeight="1">
      <c r="A107" s="14" t="s">
        <v>446</v>
      </c>
      <c r="B107" t="s">
        <v>227</v>
      </c>
      <c r="C107" s="14">
        <v>4217</v>
      </c>
      <c r="D107" s="14">
        <v>2079</v>
      </c>
      <c r="E107" s="14">
        <v>2611</v>
      </c>
      <c r="F107" s="14">
        <v>1255</v>
      </c>
      <c r="G107" s="14">
        <v>1724</v>
      </c>
      <c r="H107" s="14">
        <v>892</v>
      </c>
      <c r="I107" s="14">
        <v>868</v>
      </c>
      <c r="J107" s="14">
        <v>372</v>
      </c>
      <c r="K107" s="14">
        <v>610</v>
      </c>
      <c r="L107" s="14">
        <v>284</v>
      </c>
      <c r="M107" s="473">
        <v>10030</v>
      </c>
      <c r="N107" s="473">
        <v>4882</v>
      </c>
      <c r="O107" s="14" t="s">
        <v>446</v>
      </c>
      <c r="P107" t="s">
        <v>227</v>
      </c>
      <c r="Q107" s="14">
        <v>1393</v>
      </c>
      <c r="R107" s="14">
        <v>675</v>
      </c>
      <c r="S107" s="14">
        <v>552</v>
      </c>
      <c r="T107" s="14">
        <v>265</v>
      </c>
      <c r="U107" s="14">
        <v>411</v>
      </c>
      <c r="V107" s="14">
        <v>204</v>
      </c>
      <c r="W107" s="14">
        <v>151</v>
      </c>
      <c r="X107" s="14">
        <v>64</v>
      </c>
      <c r="Y107" s="14">
        <v>108</v>
      </c>
      <c r="Z107" s="14">
        <v>47</v>
      </c>
      <c r="AA107" s="473">
        <v>2615</v>
      </c>
      <c r="AB107" s="473">
        <v>1255</v>
      </c>
      <c r="AC107" s="14" t="s">
        <v>446</v>
      </c>
      <c r="AD107" t="s">
        <v>227</v>
      </c>
      <c r="AE107" s="406">
        <v>91</v>
      </c>
      <c r="AF107" s="406">
        <v>90</v>
      </c>
      <c r="AG107" s="406">
        <v>77</v>
      </c>
      <c r="AH107" s="406">
        <v>53</v>
      </c>
      <c r="AI107" s="406">
        <v>35</v>
      </c>
      <c r="AJ107" s="406">
        <v>346</v>
      </c>
      <c r="AK107" s="406">
        <v>148</v>
      </c>
      <c r="AL107" s="406">
        <v>7</v>
      </c>
      <c r="AM107" s="406">
        <v>155</v>
      </c>
      <c r="AN107" s="406">
        <v>83</v>
      </c>
      <c r="AO107" s="406">
        <v>104</v>
      </c>
      <c r="AP107" s="406">
        <v>0</v>
      </c>
      <c r="AQ107" s="406">
        <v>187</v>
      </c>
      <c r="AR107" s="406">
        <v>3</v>
      </c>
      <c r="AS107" s="406">
        <v>85</v>
      </c>
      <c r="AT107" s="406">
        <v>82</v>
      </c>
      <c r="AU107" s="406">
        <v>3</v>
      </c>
    </row>
    <row r="108" spans="1:47" ht="15" customHeight="1">
      <c r="A108" s="14" t="s">
        <v>446</v>
      </c>
      <c r="B108" t="s">
        <v>310</v>
      </c>
      <c r="C108" s="14">
        <v>1975</v>
      </c>
      <c r="D108" s="14">
        <v>984</v>
      </c>
      <c r="E108" s="14">
        <v>2078</v>
      </c>
      <c r="F108" s="14">
        <v>986</v>
      </c>
      <c r="G108" s="14">
        <v>1091</v>
      </c>
      <c r="H108" s="14">
        <v>525</v>
      </c>
      <c r="I108" s="14">
        <v>395</v>
      </c>
      <c r="J108" s="14">
        <v>180</v>
      </c>
      <c r="K108" s="14">
        <v>375</v>
      </c>
      <c r="L108" s="14">
        <v>138</v>
      </c>
      <c r="M108" s="473">
        <v>5914</v>
      </c>
      <c r="N108" s="473">
        <v>2813</v>
      </c>
      <c r="O108" s="14" t="s">
        <v>446</v>
      </c>
      <c r="P108" t="s">
        <v>310</v>
      </c>
      <c r="Q108" s="14">
        <v>166</v>
      </c>
      <c r="R108" s="14">
        <v>87</v>
      </c>
      <c r="S108" s="14">
        <v>806</v>
      </c>
      <c r="T108" s="14">
        <v>381</v>
      </c>
      <c r="U108" s="14">
        <v>341</v>
      </c>
      <c r="V108" s="14">
        <v>158</v>
      </c>
      <c r="W108" s="14">
        <v>12</v>
      </c>
      <c r="X108" s="14">
        <v>7</v>
      </c>
      <c r="Y108" s="14">
        <v>64</v>
      </c>
      <c r="Z108" s="14">
        <v>22</v>
      </c>
      <c r="AA108" s="473">
        <v>1389</v>
      </c>
      <c r="AB108" s="473">
        <v>655</v>
      </c>
      <c r="AC108" s="14" t="s">
        <v>446</v>
      </c>
      <c r="AD108" t="s">
        <v>310</v>
      </c>
      <c r="AE108" s="406">
        <v>63</v>
      </c>
      <c r="AF108" s="406">
        <v>61</v>
      </c>
      <c r="AG108" s="406">
        <v>55</v>
      </c>
      <c r="AH108" s="406">
        <v>41</v>
      </c>
      <c r="AI108" s="406">
        <v>36</v>
      </c>
      <c r="AJ108" s="406">
        <v>256</v>
      </c>
      <c r="AK108" s="406">
        <v>104</v>
      </c>
      <c r="AL108" s="406">
        <v>2</v>
      </c>
      <c r="AM108" s="406">
        <v>106</v>
      </c>
      <c r="AN108" s="406">
        <v>77</v>
      </c>
      <c r="AO108" s="406">
        <v>38</v>
      </c>
      <c r="AP108" s="406">
        <v>0</v>
      </c>
      <c r="AQ108" s="406">
        <v>115</v>
      </c>
      <c r="AR108" s="406">
        <v>0</v>
      </c>
      <c r="AS108" s="406">
        <v>74</v>
      </c>
      <c r="AT108" s="406">
        <v>61</v>
      </c>
      <c r="AU108" s="406">
        <v>13</v>
      </c>
    </row>
    <row r="109" spans="1:47" ht="15" customHeight="1">
      <c r="A109" s="14" t="s">
        <v>311</v>
      </c>
      <c r="B109" t="s">
        <v>312</v>
      </c>
      <c r="C109" s="14">
        <v>1392</v>
      </c>
      <c r="D109" s="14">
        <v>682</v>
      </c>
      <c r="E109" s="14">
        <v>1229</v>
      </c>
      <c r="F109" s="14">
        <v>607</v>
      </c>
      <c r="G109" s="14">
        <v>653</v>
      </c>
      <c r="H109" s="14">
        <v>309</v>
      </c>
      <c r="I109" s="14">
        <v>273</v>
      </c>
      <c r="J109" s="14">
        <v>130</v>
      </c>
      <c r="K109" s="14">
        <v>242</v>
      </c>
      <c r="L109" s="14">
        <v>123</v>
      </c>
      <c r="M109" s="473">
        <v>3789</v>
      </c>
      <c r="N109" s="473">
        <v>1851</v>
      </c>
      <c r="O109" s="14" t="s">
        <v>311</v>
      </c>
      <c r="P109" t="s">
        <v>312</v>
      </c>
      <c r="Q109" s="14">
        <v>0</v>
      </c>
      <c r="R109" s="14">
        <v>0</v>
      </c>
      <c r="S109" s="14">
        <v>256</v>
      </c>
      <c r="T109" s="14">
        <v>125</v>
      </c>
      <c r="U109" s="14">
        <v>157</v>
      </c>
      <c r="V109" s="14">
        <v>80</v>
      </c>
      <c r="W109" s="14">
        <v>19</v>
      </c>
      <c r="X109" s="14">
        <v>5</v>
      </c>
      <c r="Y109" s="14">
        <v>95</v>
      </c>
      <c r="Z109" s="14">
        <v>45</v>
      </c>
      <c r="AA109" s="473">
        <v>527</v>
      </c>
      <c r="AB109" s="473">
        <v>255</v>
      </c>
      <c r="AC109" s="14" t="s">
        <v>311</v>
      </c>
      <c r="AD109" t="s">
        <v>312</v>
      </c>
      <c r="AE109" s="406">
        <v>35</v>
      </c>
      <c r="AF109" s="406">
        <v>35</v>
      </c>
      <c r="AG109" s="406">
        <v>30</v>
      </c>
      <c r="AH109" s="406">
        <v>22</v>
      </c>
      <c r="AI109" s="406">
        <v>21</v>
      </c>
      <c r="AJ109" s="406">
        <v>143</v>
      </c>
      <c r="AK109" s="406">
        <v>38</v>
      </c>
      <c r="AL109" s="406">
        <v>14</v>
      </c>
      <c r="AM109" s="406">
        <v>52</v>
      </c>
      <c r="AN109" s="406">
        <v>45</v>
      </c>
      <c r="AO109" s="406">
        <v>35</v>
      </c>
      <c r="AP109" s="406">
        <v>0</v>
      </c>
      <c r="AQ109" s="406">
        <v>80</v>
      </c>
      <c r="AR109" s="406">
        <v>0</v>
      </c>
      <c r="AS109" s="406">
        <v>37</v>
      </c>
      <c r="AT109" s="406">
        <v>31</v>
      </c>
      <c r="AU109" s="406">
        <v>6</v>
      </c>
    </row>
    <row r="110" spans="1:47" ht="15" customHeight="1">
      <c r="A110" s="14" t="s">
        <v>311</v>
      </c>
      <c r="B110" t="s">
        <v>313</v>
      </c>
      <c r="C110" s="14">
        <v>1672</v>
      </c>
      <c r="D110" s="14">
        <v>834</v>
      </c>
      <c r="E110" s="14">
        <v>980</v>
      </c>
      <c r="F110" s="14">
        <v>477</v>
      </c>
      <c r="G110" s="14">
        <v>642</v>
      </c>
      <c r="H110" s="14">
        <v>323</v>
      </c>
      <c r="I110" s="14">
        <v>308</v>
      </c>
      <c r="J110" s="14">
        <v>139</v>
      </c>
      <c r="K110" s="14">
        <v>262</v>
      </c>
      <c r="L110" s="14">
        <v>130</v>
      </c>
      <c r="M110" s="473">
        <v>3864</v>
      </c>
      <c r="N110" s="473">
        <v>1903</v>
      </c>
      <c r="O110" s="14" t="s">
        <v>311</v>
      </c>
      <c r="P110" t="s">
        <v>313</v>
      </c>
      <c r="Q110" s="14">
        <v>99</v>
      </c>
      <c r="R110" s="14">
        <v>57</v>
      </c>
      <c r="S110" s="14">
        <v>213</v>
      </c>
      <c r="T110" s="14">
        <v>103</v>
      </c>
      <c r="U110" s="14">
        <v>151</v>
      </c>
      <c r="V110" s="14">
        <v>68</v>
      </c>
      <c r="W110" s="14">
        <v>11</v>
      </c>
      <c r="X110" s="14">
        <v>4</v>
      </c>
      <c r="Y110" s="14">
        <v>66</v>
      </c>
      <c r="Z110" s="14">
        <v>37</v>
      </c>
      <c r="AA110" s="473">
        <v>540</v>
      </c>
      <c r="AB110" s="473">
        <v>269</v>
      </c>
      <c r="AC110" s="14" t="s">
        <v>311</v>
      </c>
      <c r="AD110" t="s">
        <v>313</v>
      </c>
      <c r="AE110" s="406">
        <v>30</v>
      </c>
      <c r="AF110" s="406">
        <v>26</v>
      </c>
      <c r="AG110" s="406">
        <v>21</v>
      </c>
      <c r="AH110" s="406">
        <v>16</v>
      </c>
      <c r="AI110" s="406">
        <v>15</v>
      </c>
      <c r="AJ110" s="406">
        <v>108</v>
      </c>
      <c r="AK110" s="406">
        <v>52</v>
      </c>
      <c r="AL110" s="406">
        <v>5</v>
      </c>
      <c r="AM110" s="406">
        <v>57</v>
      </c>
      <c r="AN110" s="406">
        <v>43</v>
      </c>
      <c r="AO110" s="406">
        <v>22</v>
      </c>
      <c r="AP110" s="406">
        <v>0</v>
      </c>
      <c r="AQ110" s="406">
        <v>65</v>
      </c>
      <c r="AR110" s="406">
        <v>1</v>
      </c>
      <c r="AS110" s="406">
        <v>48</v>
      </c>
      <c r="AT110" s="406">
        <v>23</v>
      </c>
      <c r="AU110" s="406">
        <v>25</v>
      </c>
    </row>
    <row r="111" spans="1:47" s="510" customFormat="1" ht="15" customHeight="1">
      <c r="A111" s="508" t="s">
        <v>311</v>
      </c>
      <c r="B111" s="512" t="s">
        <v>221</v>
      </c>
      <c r="C111" s="508">
        <v>2005</v>
      </c>
      <c r="D111" s="508">
        <v>1029</v>
      </c>
      <c r="E111" s="508">
        <v>864</v>
      </c>
      <c r="F111" s="508">
        <v>432</v>
      </c>
      <c r="G111" s="508">
        <v>568</v>
      </c>
      <c r="H111" s="508">
        <v>261</v>
      </c>
      <c r="I111" s="508">
        <v>262</v>
      </c>
      <c r="J111" s="508">
        <v>122</v>
      </c>
      <c r="K111" s="508">
        <v>177</v>
      </c>
      <c r="L111" s="508">
        <v>91</v>
      </c>
      <c r="M111" s="513">
        <v>3876</v>
      </c>
      <c r="N111" s="513">
        <v>1935</v>
      </c>
      <c r="O111" s="508" t="s">
        <v>311</v>
      </c>
      <c r="P111" s="512" t="s">
        <v>221</v>
      </c>
      <c r="Q111" s="508">
        <v>245</v>
      </c>
      <c r="R111" s="508">
        <v>129</v>
      </c>
      <c r="S111" s="508">
        <v>148</v>
      </c>
      <c r="T111" s="508">
        <v>72</v>
      </c>
      <c r="U111" s="508">
        <v>84</v>
      </c>
      <c r="V111" s="508">
        <v>39</v>
      </c>
      <c r="W111" s="508">
        <v>21</v>
      </c>
      <c r="X111" s="508">
        <v>10</v>
      </c>
      <c r="Y111" s="508">
        <v>22</v>
      </c>
      <c r="Z111" s="508">
        <v>15</v>
      </c>
      <c r="AA111" s="513">
        <v>520</v>
      </c>
      <c r="AB111" s="513">
        <v>265</v>
      </c>
      <c r="AC111" s="508" t="s">
        <v>311</v>
      </c>
      <c r="AD111" s="512" t="s">
        <v>221</v>
      </c>
      <c r="AE111" s="518">
        <v>35</v>
      </c>
      <c r="AF111" s="518">
        <v>31</v>
      </c>
      <c r="AG111" s="518">
        <v>27</v>
      </c>
      <c r="AH111" s="518">
        <v>21</v>
      </c>
      <c r="AI111" s="518">
        <v>15</v>
      </c>
      <c r="AJ111" s="518">
        <v>129</v>
      </c>
      <c r="AK111" s="518">
        <v>47</v>
      </c>
      <c r="AL111" s="518">
        <v>10</v>
      </c>
      <c r="AM111" s="518">
        <v>57</v>
      </c>
      <c r="AN111" s="518">
        <v>51</v>
      </c>
      <c r="AO111" s="518">
        <v>22</v>
      </c>
      <c r="AP111" s="518">
        <v>0</v>
      </c>
      <c r="AQ111" s="518">
        <v>73</v>
      </c>
      <c r="AR111" s="518">
        <v>2</v>
      </c>
      <c r="AS111" s="509">
        <v>31</v>
      </c>
      <c r="AT111" s="509">
        <v>31</v>
      </c>
      <c r="AU111" s="509">
        <v>0</v>
      </c>
    </row>
    <row r="112" spans="1:47" ht="15" customHeight="1">
      <c r="A112" s="14" t="s">
        <v>311</v>
      </c>
      <c r="B112" t="s">
        <v>224</v>
      </c>
      <c r="C112" s="14">
        <v>4291</v>
      </c>
      <c r="D112" s="14">
        <v>2148</v>
      </c>
      <c r="E112" s="14">
        <v>2483</v>
      </c>
      <c r="F112" s="14">
        <v>1228</v>
      </c>
      <c r="G112" s="14">
        <v>1580</v>
      </c>
      <c r="H112" s="14">
        <v>793</v>
      </c>
      <c r="I112" s="14">
        <v>731</v>
      </c>
      <c r="J112" s="14">
        <v>381</v>
      </c>
      <c r="K112" s="14">
        <v>511</v>
      </c>
      <c r="L112" s="14">
        <v>269</v>
      </c>
      <c r="M112" s="473">
        <v>9596</v>
      </c>
      <c r="N112" s="473">
        <v>4819</v>
      </c>
      <c r="O112" s="14" t="s">
        <v>311</v>
      </c>
      <c r="P112" t="s">
        <v>224</v>
      </c>
      <c r="Q112" s="14">
        <v>1132</v>
      </c>
      <c r="R112" s="14">
        <v>562</v>
      </c>
      <c r="S112" s="14">
        <v>655</v>
      </c>
      <c r="T112" s="14">
        <v>293</v>
      </c>
      <c r="U112" s="14">
        <v>448</v>
      </c>
      <c r="V112" s="14">
        <v>227</v>
      </c>
      <c r="W112" s="14">
        <v>184</v>
      </c>
      <c r="X112" s="14">
        <v>112</v>
      </c>
      <c r="Y112" s="14">
        <v>193</v>
      </c>
      <c r="Z112" s="14">
        <v>114</v>
      </c>
      <c r="AA112" s="473">
        <v>2612</v>
      </c>
      <c r="AB112" s="473">
        <v>1308</v>
      </c>
      <c r="AC112" s="14" t="s">
        <v>311</v>
      </c>
      <c r="AD112" t="s">
        <v>224</v>
      </c>
      <c r="AE112" s="406">
        <v>80</v>
      </c>
      <c r="AF112" s="406">
        <v>72</v>
      </c>
      <c r="AG112" s="406">
        <v>61</v>
      </c>
      <c r="AH112" s="406">
        <v>40</v>
      </c>
      <c r="AI112" s="406">
        <v>26</v>
      </c>
      <c r="AJ112" s="406">
        <v>279</v>
      </c>
      <c r="AK112" s="406">
        <v>123</v>
      </c>
      <c r="AL112" s="406">
        <v>24</v>
      </c>
      <c r="AM112" s="406">
        <v>147</v>
      </c>
      <c r="AN112" s="406">
        <v>89</v>
      </c>
      <c r="AO112" s="406">
        <v>60</v>
      </c>
      <c r="AP112" s="406">
        <v>5</v>
      </c>
      <c r="AQ112" s="406">
        <v>154</v>
      </c>
      <c r="AR112" s="406">
        <v>4</v>
      </c>
      <c r="AS112" s="406">
        <v>76</v>
      </c>
      <c r="AT112" s="406">
        <v>65</v>
      </c>
      <c r="AU112" s="406">
        <v>11</v>
      </c>
    </row>
    <row r="113" spans="1:47" ht="15" customHeight="1">
      <c r="A113" s="14" t="s">
        <v>311</v>
      </c>
      <c r="B113" t="s">
        <v>314</v>
      </c>
      <c r="C113" s="14">
        <v>900</v>
      </c>
      <c r="D113" s="14">
        <v>445</v>
      </c>
      <c r="E113" s="14">
        <v>809</v>
      </c>
      <c r="F113" s="14">
        <v>374</v>
      </c>
      <c r="G113" s="14">
        <v>477</v>
      </c>
      <c r="H113" s="14">
        <v>227</v>
      </c>
      <c r="I113" s="14">
        <v>187</v>
      </c>
      <c r="J113" s="14">
        <v>88</v>
      </c>
      <c r="K113" s="14">
        <v>132</v>
      </c>
      <c r="L113" s="14">
        <v>61</v>
      </c>
      <c r="M113" s="473">
        <v>2505</v>
      </c>
      <c r="N113" s="473">
        <v>1195</v>
      </c>
      <c r="O113" s="14" t="s">
        <v>311</v>
      </c>
      <c r="P113" t="s">
        <v>314</v>
      </c>
      <c r="Q113" s="14">
        <v>0</v>
      </c>
      <c r="R113" s="14">
        <v>0</v>
      </c>
      <c r="S113" s="14">
        <v>170</v>
      </c>
      <c r="T113" s="14">
        <v>74</v>
      </c>
      <c r="U113" s="14">
        <v>78</v>
      </c>
      <c r="V113" s="14">
        <v>34</v>
      </c>
      <c r="W113" s="14">
        <v>7</v>
      </c>
      <c r="X113" s="14">
        <v>2</v>
      </c>
      <c r="Y113" s="14">
        <v>35</v>
      </c>
      <c r="Z113" s="14">
        <v>15</v>
      </c>
      <c r="AA113" s="473">
        <v>290</v>
      </c>
      <c r="AB113" s="473">
        <v>125</v>
      </c>
      <c r="AC113" s="14" t="s">
        <v>311</v>
      </c>
      <c r="AD113" t="s">
        <v>314</v>
      </c>
      <c r="AE113" s="406">
        <v>27</v>
      </c>
      <c r="AF113" s="406">
        <v>27</v>
      </c>
      <c r="AG113" s="406">
        <v>25</v>
      </c>
      <c r="AH113" s="406">
        <v>17</v>
      </c>
      <c r="AI113" s="406">
        <v>10</v>
      </c>
      <c r="AJ113" s="406">
        <v>106</v>
      </c>
      <c r="AK113" s="406">
        <v>37</v>
      </c>
      <c r="AL113" s="406">
        <v>4</v>
      </c>
      <c r="AM113" s="406">
        <v>41</v>
      </c>
      <c r="AN113" s="406">
        <v>39</v>
      </c>
      <c r="AO113" s="406">
        <v>7</v>
      </c>
      <c r="AP113" s="406">
        <v>0</v>
      </c>
      <c r="AQ113" s="406">
        <v>46</v>
      </c>
      <c r="AR113" s="406">
        <v>1</v>
      </c>
      <c r="AS113" s="406">
        <v>37</v>
      </c>
      <c r="AT113" s="406">
        <v>26</v>
      </c>
      <c r="AU113" s="406">
        <v>11</v>
      </c>
    </row>
    <row r="114" spans="1:47" ht="15" customHeight="1">
      <c r="A114" s="14" t="s">
        <v>315</v>
      </c>
      <c r="B114" t="s">
        <v>219</v>
      </c>
      <c r="C114" s="14">
        <v>9305</v>
      </c>
      <c r="D114" s="14">
        <v>4622</v>
      </c>
      <c r="E114" s="14">
        <v>8237</v>
      </c>
      <c r="F114" s="14">
        <v>4144</v>
      </c>
      <c r="G114" s="14">
        <v>5194</v>
      </c>
      <c r="H114" s="14">
        <v>2532</v>
      </c>
      <c r="I114" s="14">
        <v>2486</v>
      </c>
      <c r="J114" s="14">
        <v>1220</v>
      </c>
      <c r="K114" s="14">
        <v>2222</v>
      </c>
      <c r="L114" s="14">
        <v>1046</v>
      </c>
      <c r="M114" s="473">
        <v>27444</v>
      </c>
      <c r="N114" s="473">
        <v>13564</v>
      </c>
      <c r="O114" s="14" t="s">
        <v>315</v>
      </c>
      <c r="P114" t="s">
        <v>219</v>
      </c>
      <c r="Q114" s="14">
        <v>909</v>
      </c>
      <c r="R114" s="14">
        <v>430</v>
      </c>
      <c r="S114" s="14">
        <v>2552</v>
      </c>
      <c r="T114" s="14">
        <v>1242</v>
      </c>
      <c r="U114" s="14">
        <v>1356</v>
      </c>
      <c r="V114" s="14">
        <v>635</v>
      </c>
      <c r="W114" s="14">
        <v>144</v>
      </c>
      <c r="X114" s="14">
        <v>78</v>
      </c>
      <c r="Y114" s="14">
        <v>746</v>
      </c>
      <c r="Z114" s="14">
        <v>371</v>
      </c>
      <c r="AA114" s="473">
        <v>5707</v>
      </c>
      <c r="AB114" s="473">
        <v>2756</v>
      </c>
      <c r="AC114" s="14" t="s">
        <v>315</v>
      </c>
      <c r="AD114" t="s">
        <v>219</v>
      </c>
      <c r="AE114" s="406">
        <v>206</v>
      </c>
      <c r="AF114" s="406">
        <v>212</v>
      </c>
      <c r="AG114" s="406">
        <v>195</v>
      </c>
      <c r="AH114" s="406">
        <v>161</v>
      </c>
      <c r="AI114" s="406">
        <v>121</v>
      </c>
      <c r="AJ114" s="406">
        <v>895</v>
      </c>
      <c r="AK114" s="406">
        <v>411</v>
      </c>
      <c r="AL114" s="406">
        <v>38</v>
      </c>
      <c r="AM114" s="406">
        <v>449</v>
      </c>
      <c r="AN114" s="406">
        <v>151</v>
      </c>
      <c r="AO114" s="406">
        <v>311</v>
      </c>
      <c r="AP114" s="406">
        <v>3</v>
      </c>
      <c r="AQ114" s="406">
        <v>465</v>
      </c>
      <c r="AR114" s="406">
        <v>4</v>
      </c>
      <c r="AS114" s="406">
        <v>196</v>
      </c>
      <c r="AT114" s="406">
        <v>192</v>
      </c>
      <c r="AU114" s="406">
        <v>4</v>
      </c>
    </row>
    <row r="115" spans="1:47" ht="15" customHeight="1">
      <c r="A115" s="14" t="s">
        <v>315</v>
      </c>
      <c r="B115" t="s">
        <v>220</v>
      </c>
      <c r="C115" s="14">
        <v>7425</v>
      </c>
      <c r="D115" s="14">
        <v>3617</v>
      </c>
      <c r="E115" s="14">
        <v>9266</v>
      </c>
      <c r="F115" s="14">
        <v>4555</v>
      </c>
      <c r="G115" s="14">
        <v>6460</v>
      </c>
      <c r="H115" s="14">
        <v>3141</v>
      </c>
      <c r="I115" s="14">
        <v>3190</v>
      </c>
      <c r="J115" s="14">
        <v>1531</v>
      </c>
      <c r="K115" s="14">
        <v>2827</v>
      </c>
      <c r="L115" s="14">
        <v>1325</v>
      </c>
      <c r="M115" s="473">
        <v>29168</v>
      </c>
      <c r="N115" s="473">
        <v>14169</v>
      </c>
      <c r="O115" s="14" t="s">
        <v>315</v>
      </c>
      <c r="P115" t="s">
        <v>220</v>
      </c>
      <c r="Q115" s="14">
        <v>10</v>
      </c>
      <c r="R115" s="14">
        <v>4</v>
      </c>
      <c r="S115" s="14">
        <v>3148</v>
      </c>
      <c r="T115" s="14">
        <v>1545</v>
      </c>
      <c r="U115" s="14">
        <v>1849</v>
      </c>
      <c r="V115" s="14">
        <v>900</v>
      </c>
      <c r="W115" s="14">
        <v>4</v>
      </c>
      <c r="X115" s="14">
        <v>3</v>
      </c>
      <c r="Y115" s="14">
        <v>610</v>
      </c>
      <c r="Z115" s="14">
        <v>301</v>
      </c>
      <c r="AA115" s="473">
        <v>5621</v>
      </c>
      <c r="AB115" s="473">
        <v>2753</v>
      </c>
      <c r="AC115" s="14" t="s">
        <v>315</v>
      </c>
      <c r="AD115" t="s">
        <v>220</v>
      </c>
      <c r="AE115" s="406">
        <v>184</v>
      </c>
      <c r="AF115" s="406">
        <v>205</v>
      </c>
      <c r="AG115" s="406">
        <v>187</v>
      </c>
      <c r="AH115" s="406">
        <v>153</v>
      </c>
      <c r="AI115" s="406">
        <v>123</v>
      </c>
      <c r="AJ115" s="406">
        <v>852</v>
      </c>
      <c r="AK115" s="406">
        <v>415</v>
      </c>
      <c r="AL115" s="406">
        <v>33</v>
      </c>
      <c r="AM115" s="406">
        <v>448</v>
      </c>
      <c r="AN115" s="406">
        <v>214</v>
      </c>
      <c r="AO115" s="406">
        <v>275</v>
      </c>
      <c r="AP115" s="406">
        <v>49</v>
      </c>
      <c r="AQ115" s="406">
        <v>538</v>
      </c>
      <c r="AR115" s="406">
        <v>22</v>
      </c>
      <c r="AS115" s="406">
        <v>168</v>
      </c>
      <c r="AT115" s="406">
        <v>167</v>
      </c>
      <c r="AU115" s="406">
        <v>1</v>
      </c>
    </row>
    <row r="116" spans="1:47" ht="15" customHeight="1">
      <c r="A116" s="14" t="s">
        <v>315</v>
      </c>
      <c r="B116" t="s">
        <v>249</v>
      </c>
      <c r="C116" s="14">
        <v>9091</v>
      </c>
      <c r="D116" s="14">
        <v>4410</v>
      </c>
      <c r="E116" s="14">
        <v>8211</v>
      </c>
      <c r="F116" s="14">
        <v>3995</v>
      </c>
      <c r="G116" s="14">
        <v>6678</v>
      </c>
      <c r="H116" s="14">
        <v>3341</v>
      </c>
      <c r="I116" s="14">
        <v>4021</v>
      </c>
      <c r="J116" s="14">
        <v>2039</v>
      </c>
      <c r="K116" s="14">
        <v>3436</v>
      </c>
      <c r="L116" s="14">
        <v>1741</v>
      </c>
      <c r="M116" s="473">
        <v>31437</v>
      </c>
      <c r="N116" s="473">
        <v>15526</v>
      </c>
      <c r="O116" s="14" t="s">
        <v>315</v>
      </c>
      <c r="P116" t="s">
        <v>249</v>
      </c>
      <c r="Q116" s="14">
        <v>33</v>
      </c>
      <c r="R116" s="14">
        <v>11</v>
      </c>
      <c r="S116" s="14">
        <v>2354</v>
      </c>
      <c r="T116" s="14">
        <v>1093</v>
      </c>
      <c r="U116" s="14">
        <v>2240</v>
      </c>
      <c r="V116" s="14">
        <v>1085</v>
      </c>
      <c r="W116" s="14">
        <v>25</v>
      </c>
      <c r="X116" s="14">
        <v>9</v>
      </c>
      <c r="Y116" s="14">
        <v>1144</v>
      </c>
      <c r="Z116" s="14">
        <v>610</v>
      </c>
      <c r="AA116" s="473">
        <v>5796</v>
      </c>
      <c r="AB116" s="473">
        <v>2808</v>
      </c>
      <c r="AC116" s="14" t="s">
        <v>315</v>
      </c>
      <c r="AD116" t="s">
        <v>249</v>
      </c>
      <c r="AE116" s="406">
        <v>189</v>
      </c>
      <c r="AF116" s="406">
        <v>202</v>
      </c>
      <c r="AG116" s="406">
        <v>203</v>
      </c>
      <c r="AH116" s="406">
        <v>165</v>
      </c>
      <c r="AI116" s="406">
        <v>141</v>
      </c>
      <c r="AJ116" s="406">
        <v>900</v>
      </c>
      <c r="AK116" s="406">
        <v>425</v>
      </c>
      <c r="AL116" s="406">
        <v>41</v>
      </c>
      <c r="AM116" s="406">
        <v>466</v>
      </c>
      <c r="AN116" s="406">
        <v>201</v>
      </c>
      <c r="AO116" s="406">
        <v>253</v>
      </c>
      <c r="AP116" s="406">
        <v>22</v>
      </c>
      <c r="AQ116" s="406">
        <v>476</v>
      </c>
      <c r="AR116" s="406">
        <v>6</v>
      </c>
      <c r="AS116" s="406">
        <v>175</v>
      </c>
      <c r="AT116" s="406">
        <v>161</v>
      </c>
      <c r="AU116" s="406">
        <v>14</v>
      </c>
    </row>
    <row r="117" spans="1:47" ht="15" customHeight="1">
      <c r="A117" s="14" t="s">
        <v>315</v>
      </c>
      <c r="B117" t="s">
        <v>316</v>
      </c>
      <c r="C117" s="14">
        <v>19425</v>
      </c>
      <c r="D117" s="14">
        <v>9425</v>
      </c>
      <c r="E117" s="14">
        <v>12984</v>
      </c>
      <c r="F117" s="14">
        <v>6328</v>
      </c>
      <c r="G117" s="14">
        <v>10157</v>
      </c>
      <c r="H117" s="14">
        <v>4898</v>
      </c>
      <c r="I117" s="14">
        <v>6218</v>
      </c>
      <c r="J117" s="14">
        <v>3062</v>
      </c>
      <c r="K117" s="14">
        <v>4427</v>
      </c>
      <c r="L117" s="14">
        <v>2099</v>
      </c>
      <c r="M117" s="473">
        <v>53211</v>
      </c>
      <c r="N117" s="473">
        <v>25812</v>
      </c>
      <c r="O117" s="14" t="s">
        <v>315</v>
      </c>
      <c r="P117" t="s">
        <v>316</v>
      </c>
      <c r="Q117" s="14">
        <v>8668</v>
      </c>
      <c r="R117" s="14">
        <v>4066</v>
      </c>
      <c r="S117" s="14">
        <v>4050</v>
      </c>
      <c r="T117" s="14">
        <v>1912</v>
      </c>
      <c r="U117" s="14">
        <v>3215</v>
      </c>
      <c r="V117" s="14">
        <v>1532</v>
      </c>
      <c r="W117" s="14">
        <v>1593</v>
      </c>
      <c r="X117" s="14">
        <v>784</v>
      </c>
      <c r="Y117" s="14">
        <v>1202</v>
      </c>
      <c r="Z117" s="14">
        <v>568</v>
      </c>
      <c r="AA117" s="473">
        <v>18728</v>
      </c>
      <c r="AB117" s="473">
        <v>8862</v>
      </c>
      <c r="AC117" s="14" t="s">
        <v>315</v>
      </c>
      <c r="AD117" t="s">
        <v>316</v>
      </c>
      <c r="AE117" s="406">
        <v>337</v>
      </c>
      <c r="AF117" s="406">
        <v>311</v>
      </c>
      <c r="AG117" s="406">
        <v>294</v>
      </c>
      <c r="AH117" s="406">
        <v>238</v>
      </c>
      <c r="AI117" s="406">
        <v>210</v>
      </c>
      <c r="AJ117" s="406">
        <v>1390</v>
      </c>
      <c r="AK117" s="406">
        <v>752</v>
      </c>
      <c r="AL117" s="406">
        <v>68</v>
      </c>
      <c r="AM117" s="406">
        <v>820</v>
      </c>
      <c r="AN117" s="406">
        <v>325</v>
      </c>
      <c r="AO117" s="406">
        <v>552</v>
      </c>
      <c r="AP117" s="406">
        <v>0</v>
      </c>
      <c r="AQ117" s="406">
        <v>878</v>
      </c>
      <c r="AR117" s="406">
        <v>7</v>
      </c>
      <c r="AS117" s="406">
        <v>302</v>
      </c>
      <c r="AT117" s="406">
        <v>293</v>
      </c>
      <c r="AU117" s="406">
        <v>9</v>
      </c>
    </row>
    <row r="118" spans="1:47" ht="15" customHeight="1">
      <c r="A118" s="14" t="s">
        <v>315</v>
      </c>
      <c r="B118" t="s">
        <v>317</v>
      </c>
      <c r="C118" s="14">
        <v>8590</v>
      </c>
      <c r="D118" s="14">
        <v>4182</v>
      </c>
      <c r="E118" s="14">
        <v>11201</v>
      </c>
      <c r="F118" s="14">
        <v>5501</v>
      </c>
      <c r="G118" s="14">
        <v>6764</v>
      </c>
      <c r="H118" s="14">
        <v>3322</v>
      </c>
      <c r="I118" s="14">
        <v>3045</v>
      </c>
      <c r="J118" s="14">
        <v>1428</v>
      </c>
      <c r="K118" s="14">
        <v>2831</v>
      </c>
      <c r="L118" s="14">
        <v>1306</v>
      </c>
      <c r="M118" s="473">
        <v>32431</v>
      </c>
      <c r="N118" s="473">
        <v>15739</v>
      </c>
      <c r="O118" s="14" t="s">
        <v>315</v>
      </c>
      <c r="P118" t="s">
        <v>317</v>
      </c>
      <c r="Q118" s="14">
        <v>64</v>
      </c>
      <c r="R118" s="14">
        <v>29</v>
      </c>
      <c r="S118" s="14">
        <v>4135</v>
      </c>
      <c r="T118" s="14">
        <v>2044</v>
      </c>
      <c r="U118" s="14">
        <v>1886</v>
      </c>
      <c r="V118" s="14">
        <v>924</v>
      </c>
      <c r="W118" s="14">
        <v>24</v>
      </c>
      <c r="X118" s="14">
        <v>13</v>
      </c>
      <c r="Y118" s="14">
        <v>956</v>
      </c>
      <c r="Z118" s="14">
        <v>439</v>
      </c>
      <c r="AA118" s="473">
        <v>7065</v>
      </c>
      <c r="AB118" s="473">
        <v>3449</v>
      </c>
      <c r="AC118" s="14" t="s">
        <v>315</v>
      </c>
      <c r="AD118" t="s">
        <v>317</v>
      </c>
      <c r="AE118" s="406">
        <v>200</v>
      </c>
      <c r="AF118" s="406">
        <v>226</v>
      </c>
      <c r="AG118" s="406">
        <v>193</v>
      </c>
      <c r="AH118" s="406">
        <v>175</v>
      </c>
      <c r="AI118" s="406">
        <v>155</v>
      </c>
      <c r="AJ118" s="406">
        <v>949</v>
      </c>
      <c r="AK118" s="406">
        <v>476</v>
      </c>
      <c r="AL118" s="406">
        <v>35</v>
      </c>
      <c r="AM118" s="406">
        <v>511</v>
      </c>
      <c r="AN118" s="406">
        <v>240</v>
      </c>
      <c r="AO118" s="406">
        <v>309</v>
      </c>
      <c r="AP118" s="406">
        <v>1</v>
      </c>
      <c r="AQ118" s="406">
        <v>550</v>
      </c>
      <c r="AR118" s="406">
        <v>2</v>
      </c>
      <c r="AS118" s="406">
        <v>189</v>
      </c>
      <c r="AT118" s="406">
        <v>188</v>
      </c>
      <c r="AU118" s="406">
        <v>1</v>
      </c>
    </row>
    <row r="119" spans="1:47" ht="15" customHeight="1">
      <c r="A119" s="14" t="s">
        <v>315</v>
      </c>
      <c r="B119" t="s">
        <v>225</v>
      </c>
      <c r="C119" s="14">
        <v>8319</v>
      </c>
      <c r="D119" s="14">
        <v>4045</v>
      </c>
      <c r="E119" s="14">
        <v>6472</v>
      </c>
      <c r="F119" s="14">
        <v>3046</v>
      </c>
      <c r="G119" s="14">
        <v>4292</v>
      </c>
      <c r="H119" s="14">
        <v>1941</v>
      </c>
      <c r="I119" s="14">
        <v>2130</v>
      </c>
      <c r="J119" s="14">
        <v>914</v>
      </c>
      <c r="K119" s="14">
        <v>1561</v>
      </c>
      <c r="L119" s="14">
        <v>628</v>
      </c>
      <c r="M119" s="473">
        <v>22774</v>
      </c>
      <c r="N119" s="473">
        <v>10574</v>
      </c>
      <c r="O119" s="14" t="s">
        <v>315</v>
      </c>
      <c r="P119" t="s">
        <v>225</v>
      </c>
      <c r="Q119" s="14">
        <v>1639</v>
      </c>
      <c r="R119" s="14">
        <v>852</v>
      </c>
      <c r="S119" s="14">
        <v>1961</v>
      </c>
      <c r="T119" s="14">
        <v>953</v>
      </c>
      <c r="U119" s="14">
        <v>1271</v>
      </c>
      <c r="V119" s="14">
        <v>591</v>
      </c>
      <c r="W119" s="14">
        <v>315</v>
      </c>
      <c r="X119" s="14">
        <v>141</v>
      </c>
      <c r="Y119" s="14">
        <v>450</v>
      </c>
      <c r="Z119" s="14">
        <v>188</v>
      </c>
      <c r="AA119" s="473">
        <v>5636</v>
      </c>
      <c r="AB119" s="473">
        <v>2725</v>
      </c>
      <c r="AC119" s="14" t="s">
        <v>315</v>
      </c>
      <c r="AD119" t="s">
        <v>225</v>
      </c>
      <c r="AE119" s="406">
        <v>130</v>
      </c>
      <c r="AF119" s="406">
        <v>128</v>
      </c>
      <c r="AG119" s="406">
        <v>115</v>
      </c>
      <c r="AH119" s="406">
        <v>94</v>
      </c>
      <c r="AI119" s="406">
        <v>80</v>
      </c>
      <c r="AJ119" s="406">
        <v>547</v>
      </c>
      <c r="AK119" s="406">
        <v>285</v>
      </c>
      <c r="AL119" s="406">
        <v>41</v>
      </c>
      <c r="AM119" s="406">
        <v>326</v>
      </c>
      <c r="AN119" s="406">
        <v>161</v>
      </c>
      <c r="AO119" s="406">
        <v>204</v>
      </c>
      <c r="AP119" s="406">
        <v>0</v>
      </c>
      <c r="AQ119" s="406">
        <v>365</v>
      </c>
      <c r="AR119" s="406">
        <v>3</v>
      </c>
      <c r="AS119" s="406">
        <v>112</v>
      </c>
      <c r="AT119" s="406">
        <v>108</v>
      </c>
      <c r="AU119" s="406">
        <v>4</v>
      </c>
    </row>
    <row r="120" spans="1:47" ht="15" customHeight="1">
      <c r="A120" s="14" t="s">
        <v>315</v>
      </c>
      <c r="B120" t="s">
        <v>250</v>
      </c>
      <c r="C120" s="14">
        <v>15824</v>
      </c>
      <c r="D120" s="14">
        <v>7735</v>
      </c>
      <c r="E120" s="14">
        <v>20450</v>
      </c>
      <c r="F120" s="14">
        <v>10007</v>
      </c>
      <c r="G120" s="14">
        <v>11972</v>
      </c>
      <c r="H120" s="14">
        <v>5840</v>
      </c>
      <c r="I120" s="14">
        <v>6254</v>
      </c>
      <c r="J120" s="14">
        <v>2995</v>
      </c>
      <c r="K120" s="14">
        <v>7044</v>
      </c>
      <c r="L120" s="14">
        <v>3222</v>
      </c>
      <c r="M120" s="473">
        <v>61544</v>
      </c>
      <c r="N120" s="473">
        <v>29799</v>
      </c>
      <c r="O120" s="14" t="s">
        <v>315</v>
      </c>
      <c r="P120" t="s">
        <v>250</v>
      </c>
      <c r="Q120" s="14">
        <v>332</v>
      </c>
      <c r="R120" s="14">
        <v>172</v>
      </c>
      <c r="S120" s="14">
        <v>4358</v>
      </c>
      <c r="T120" s="14">
        <v>2119</v>
      </c>
      <c r="U120" s="14">
        <v>3473</v>
      </c>
      <c r="V120" s="14">
        <v>1614</v>
      </c>
      <c r="W120" s="14">
        <v>130</v>
      </c>
      <c r="X120" s="14">
        <v>59</v>
      </c>
      <c r="Y120" s="14">
        <v>2095</v>
      </c>
      <c r="Z120" s="14">
        <v>904</v>
      </c>
      <c r="AA120" s="473">
        <v>10388</v>
      </c>
      <c r="AB120" s="473">
        <v>4868</v>
      </c>
      <c r="AC120" s="14" t="s">
        <v>315</v>
      </c>
      <c r="AD120" t="s">
        <v>250</v>
      </c>
      <c r="AE120" s="406">
        <v>405</v>
      </c>
      <c r="AF120" s="406">
        <v>439</v>
      </c>
      <c r="AG120" s="406">
        <v>382</v>
      </c>
      <c r="AH120" s="406">
        <v>325</v>
      </c>
      <c r="AI120" s="406">
        <v>295</v>
      </c>
      <c r="AJ120" s="406">
        <v>1846</v>
      </c>
      <c r="AK120" s="406">
        <v>884</v>
      </c>
      <c r="AL120" s="406">
        <v>131</v>
      </c>
      <c r="AM120" s="406">
        <v>1015</v>
      </c>
      <c r="AN120" s="406">
        <v>384</v>
      </c>
      <c r="AO120" s="406">
        <v>704</v>
      </c>
      <c r="AP120" s="406">
        <v>42</v>
      </c>
      <c r="AQ120" s="406">
        <v>1130</v>
      </c>
      <c r="AR120" s="406">
        <v>21</v>
      </c>
      <c r="AS120" s="406">
        <v>406</v>
      </c>
      <c r="AT120" s="406">
        <v>392</v>
      </c>
      <c r="AU120" s="406">
        <v>14</v>
      </c>
    </row>
    <row r="121" spans="1:47">
      <c r="A121" s="97"/>
      <c r="B121" s="102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484"/>
      <c r="N121" s="484"/>
      <c r="O121" s="118"/>
      <c r="P121" s="102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484"/>
      <c r="AB121" s="484"/>
      <c r="AC121" s="118"/>
      <c r="AD121" s="102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</row>
    <row r="122" spans="1:47"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485"/>
      <c r="N122" s="485"/>
      <c r="O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485"/>
      <c r="AB122" s="485"/>
      <c r="AC122" s="119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</row>
    <row r="123" spans="1:47">
      <c r="A123" s="86" t="s">
        <v>352</v>
      </c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479"/>
      <c r="M123" s="479"/>
      <c r="N123" s="112"/>
      <c r="O123" s="86" t="s">
        <v>353</v>
      </c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479"/>
      <c r="AA123" s="479"/>
      <c r="AB123" s="112"/>
      <c r="AC123" s="86" t="s">
        <v>357</v>
      </c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6"/>
      <c r="AT123" s="87"/>
      <c r="AU123" s="87"/>
    </row>
    <row r="124" spans="1:47">
      <c r="A124" s="86" t="s">
        <v>190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479"/>
      <c r="M124" s="479"/>
      <c r="N124" s="112"/>
      <c r="O124" s="86" t="s">
        <v>190</v>
      </c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479"/>
      <c r="AA124" s="479"/>
      <c r="AB124" s="112"/>
      <c r="AC124" s="86" t="s">
        <v>474</v>
      </c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6"/>
      <c r="AT124" s="87"/>
      <c r="AU124" s="87"/>
    </row>
    <row r="125" spans="1:47">
      <c r="A125" s="86" t="s">
        <v>279</v>
      </c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479"/>
      <c r="M125" s="479"/>
      <c r="N125" s="112"/>
      <c r="O125" s="86" t="s">
        <v>279</v>
      </c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479"/>
      <c r="AA125" s="479"/>
      <c r="AB125" s="112"/>
      <c r="AC125" s="86" t="s">
        <v>279</v>
      </c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6"/>
      <c r="AT125" s="87"/>
      <c r="AU125" s="87"/>
    </row>
    <row r="126" spans="1:47"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485"/>
      <c r="N126" s="485"/>
      <c r="O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485"/>
      <c r="AB126" s="485"/>
      <c r="AC126" s="119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</row>
    <row r="127" spans="1:47">
      <c r="A127" s="89" t="s">
        <v>264</v>
      </c>
      <c r="C127" s="119"/>
      <c r="D127" s="119"/>
      <c r="E127" s="119"/>
      <c r="F127" s="119"/>
      <c r="G127" s="119"/>
      <c r="H127" s="119"/>
      <c r="I127" s="119"/>
      <c r="J127" s="119"/>
      <c r="K127" s="119" t="s">
        <v>112</v>
      </c>
      <c r="L127" s="119"/>
      <c r="M127" s="485"/>
      <c r="N127" s="485"/>
      <c r="O127" s="89" t="s">
        <v>264</v>
      </c>
      <c r="Q127" s="119"/>
      <c r="R127" s="119"/>
      <c r="S127" s="119"/>
      <c r="T127" s="119"/>
      <c r="U127" s="119"/>
      <c r="V127" s="119"/>
      <c r="W127" s="119"/>
      <c r="X127" s="119"/>
      <c r="Y127" s="119" t="s">
        <v>112</v>
      </c>
      <c r="Z127" s="119"/>
      <c r="AA127" s="485"/>
      <c r="AB127" s="485"/>
      <c r="AC127" s="89" t="s">
        <v>264</v>
      </c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Q127" s="100"/>
      <c r="AR127" s="100"/>
      <c r="AT127" s="100" t="s">
        <v>112</v>
      </c>
    </row>
    <row r="128" spans="1:47"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485"/>
      <c r="N128" s="485"/>
      <c r="O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485"/>
      <c r="AB128" s="485"/>
      <c r="AC128" s="119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</row>
    <row r="129" spans="1:47" ht="18.75" customHeight="1">
      <c r="A129" s="451"/>
      <c r="B129" s="160"/>
      <c r="C129" s="27" t="s">
        <v>74</v>
      </c>
      <c r="D129" s="73"/>
      <c r="E129" s="27" t="s">
        <v>75</v>
      </c>
      <c r="F129" s="73"/>
      <c r="G129" s="27" t="s">
        <v>76</v>
      </c>
      <c r="H129" s="73"/>
      <c r="I129" s="27" t="s">
        <v>77</v>
      </c>
      <c r="J129" s="73"/>
      <c r="K129" s="27" t="s">
        <v>78</v>
      </c>
      <c r="L129" s="73"/>
      <c r="M129" s="495" t="s">
        <v>73</v>
      </c>
      <c r="N129" s="496"/>
      <c r="O129" s="138"/>
      <c r="P129" s="160"/>
      <c r="Q129" s="27" t="s">
        <v>74</v>
      </c>
      <c r="R129" s="73"/>
      <c r="S129" s="27" t="s">
        <v>75</v>
      </c>
      <c r="T129" s="73"/>
      <c r="U129" s="27" t="s">
        <v>76</v>
      </c>
      <c r="V129" s="73"/>
      <c r="W129" s="27" t="s">
        <v>77</v>
      </c>
      <c r="X129" s="73"/>
      <c r="Y129" s="27" t="s">
        <v>78</v>
      </c>
      <c r="Z129" s="73"/>
      <c r="AA129" s="495" t="s">
        <v>73</v>
      </c>
      <c r="AB129" s="496"/>
      <c r="AC129" s="138"/>
      <c r="AD129" s="160"/>
      <c r="AE129" s="559" t="s">
        <v>59</v>
      </c>
      <c r="AF129" s="559"/>
      <c r="AG129" s="559"/>
      <c r="AH129" s="559"/>
      <c r="AI129" s="559"/>
      <c r="AJ129" s="560"/>
      <c r="AK129" s="209" t="s">
        <v>47</v>
      </c>
      <c r="AL129" s="239"/>
      <c r="AM129" s="243"/>
      <c r="AN129" s="209" t="s">
        <v>259</v>
      </c>
      <c r="AO129" s="241"/>
      <c r="AP129" s="404"/>
      <c r="AQ129" s="91"/>
      <c r="AR129" s="405"/>
      <c r="AS129" s="209" t="s">
        <v>176</v>
      </c>
      <c r="AT129" s="239"/>
      <c r="AU129" s="243"/>
    </row>
    <row r="130" spans="1:47" s="277" customFormat="1" ht="24.75" customHeight="1">
      <c r="A130" s="446" t="s">
        <v>338</v>
      </c>
      <c r="B130" s="282" t="s">
        <v>191</v>
      </c>
      <c r="C130" s="193" t="s">
        <v>257</v>
      </c>
      <c r="D130" s="193" t="s">
        <v>79</v>
      </c>
      <c r="E130" s="193" t="s">
        <v>257</v>
      </c>
      <c r="F130" s="193" t="s">
        <v>79</v>
      </c>
      <c r="G130" s="193" t="s">
        <v>257</v>
      </c>
      <c r="H130" s="193" t="s">
        <v>79</v>
      </c>
      <c r="I130" s="193" t="s">
        <v>257</v>
      </c>
      <c r="J130" s="193" t="s">
        <v>79</v>
      </c>
      <c r="K130" s="193" t="s">
        <v>257</v>
      </c>
      <c r="L130" s="193" t="s">
        <v>79</v>
      </c>
      <c r="M130" s="195" t="s">
        <v>257</v>
      </c>
      <c r="N130" s="195" t="s">
        <v>79</v>
      </c>
      <c r="O130" s="446" t="s">
        <v>338</v>
      </c>
      <c r="P130" s="282" t="s">
        <v>191</v>
      </c>
      <c r="Q130" s="193" t="s">
        <v>257</v>
      </c>
      <c r="R130" s="193" t="s">
        <v>79</v>
      </c>
      <c r="S130" s="193" t="s">
        <v>257</v>
      </c>
      <c r="T130" s="193" t="s">
        <v>79</v>
      </c>
      <c r="U130" s="193" t="s">
        <v>257</v>
      </c>
      <c r="V130" s="193" t="s">
        <v>79</v>
      </c>
      <c r="W130" s="193" t="s">
        <v>257</v>
      </c>
      <c r="X130" s="193" t="s">
        <v>79</v>
      </c>
      <c r="Y130" s="193" t="s">
        <v>257</v>
      </c>
      <c r="Z130" s="193" t="s">
        <v>79</v>
      </c>
      <c r="AA130" s="195" t="s">
        <v>257</v>
      </c>
      <c r="AB130" s="195" t="s">
        <v>79</v>
      </c>
      <c r="AC130" s="446" t="s">
        <v>338</v>
      </c>
      <c r="AD130" s="282" t="s">
        <v>191</v>
      </c>
      <c r="AE130" s="269" t="s">
        <v>177</v>
      </c>
      <c r="AF130" s="269" t="s">
        <v>178</v>
      </c>
      <c r="AG130" s="269" t="s">
        <v>179</v>
      </c>
      <c r="AH130" s="269" t="s">
        <v>180</v>
      </c>
      <c r="AI130" s="269" t="s">
        <v>181</v>
      </c>
      <c r="AJ130" s="283" t="s">
        <v>73</v>
      </c>
      <c r="AK130" s="284" t="s">
        <v>183</v>
      </c>
      <c r="AL130" s="284" t="s">
        <v>184</v>
      </c>
      <c r="AM130" s="271" t="s">
        <v>182</v>
      </c>
      <c r="AN130" s="343" t="s">
        <v>258</v>
      </c>
      <c r="AO130" s="271" t="s">
        <v>185</v>
      </c>
      <c r="AP130" s="271" t="s">
        <v>186</v>
      </c>
      <c r="AQ130" s="272" t="s">
        <v>339</v>
      </c>
      <c r="AR130" s="271" t="s">
        <v>58</v>
      </c>
      <c r="AS130" s="274" t="s">
        <v>65</v>
      </c>
      <c r="AT130" s="275" t="s">
        <v>63</v>
      </c>
      <c r="AU130" s="274" t="s">
        <v>66</v>
      </c>
    </row>
    <row r="131" spans="1:47" s="277" customFormat="1">
      <c r="A131" s="375"/>
      <c r="B131" s="408"/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490"/>
      <c r="N131" s="490"/>
      <c r="O131" s="377"/>
      <c r="P131" s="408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490"/>
      <c r="AB131" s="490"/>
      <c r="AC131" s="377"/>
      <c r="AD131" s="408"/>
      <c r="AE131" s="222"/>
      <c r="AF131" s="222"/>
      <c r="AG131" s="222"/>
      <c r="AH131" s="222"/>
      <c r="AI131" s="222"/>
      <c r="AJ131" s="288"/>
      <c r="AK131" s="291"/>
      <c r="AL131" s="291"/>
      <c r="AM131" s="292"/>
      <c r="AN131" s="293"/>
      <c r="AO131" s="294"/>
      <c r="AP131" s="294"/>
      <c r="AQ131" s="295"/>
      <c r="AR131" s="294"/>
      <c r="AS131" s="289"/>
      <c r="AT131" s="290"/>
      <c r="AU131" s="289"/>
    </row>
    <row r="132" spans="1:47">
      <c r="A132" s="96"/>
      <c r="B132" s="409" t="s">
        <v>81</v>
      </c>
      <c r="C132" s="121">
        <f t="shared" ref="C132:N132" si="12">SUM(C134:C151)</f>
        <v>173894</v>
      </c>
      <c r="D132" s="121">
        <f t="shared" si="12"/>
        <v>84982</v>
      </c>
      <c r="E132" s="121">
        <f t="shared" si="12"/>
        <v>199424</v>
      </c>
      <c r="F132" s="121">
        <f t="shared" si="12"/>
        <v>95747</v>
      </c>
      <c r="G132" s="121">
        <f t="shared" si="12"/>
        <v>129686</v>
      </c>
      <c r="H132" s="121">
        <f t="shared" si="12"/>
        <v>63751</v>
      </c>
      <c r="I132" s="121">
        <f t="shared" si="12"/>
        <v>59067</v>
      </c>
      <c r="J132" s="121">
        <f t="shared" si="12"/>
        <v>29558</v>
      </c>
      <c r="K132" s="121">
        <f t="shared" si="12"/>
        <v>56652</v>
      </c>
      <c r="L132" s="121">
        <f t="shared" si="12"/>
        <v>28426</v>
      </c>
      <c r="M132" s="121">
        <f t="shared" si="12"/>
        <v>618723</v>
      </c>
      <c r="N132" s="121">
        <f t="shared" si="12"/>
        <v>302464</v>
      </c>
      <c r="O132" s="121"/>
      <c r="P132" s="409" t="s">
        <v>81</v>
      </c>
      <c r="Q132" s="121">
        <f t="shared" ref="Q132:AB132" si="13">SUM(Q134:Q151)</f>
        <v>21275</v>
      </c>
      <c r="R132" s="121">
        <f t="shared" si="13"/>
        <v>10150</v>
      </c>
      <c r="S132" s="121">
        <f t="shared" si="13"/>
        <v>75501</v>
      </c>
      <c r="T132" s="121">
        <f t="shared" si="13"/>
        <v>34801</v>
      </c>
      <c r="U132" s="121">
        <f t="shared" si="13"/>
        <v>38303</v>
      </c>
      <c r="V132" s="121">
        <f t="shared" si="13"/>
        <v>18515</v>
      </c>
      <c r="W132" s="121">
        <f t="shared" si="13"/>
        <v>3117</v>
      </c>
      <c r="X132" s="121">
        <f t="shared" si="13"/>
        <v>1577</v>
      </c>
      <c r="Y132" s="121">
        <f t="shared" si="13"/>
        <v>16562</v>
      </c>
      <c r="Z132" s="121">
        <f t="shared" si="13"/>
        <v>8321</v>
      </c>
      <c r="AA132" s="121">
        <f t="shared" si="13"/>
        <v>154758</v>
      </c>
      <c r="AB132" s="121">
        <f t="shared" si="13"/>
        <v>73364</v>
      </c>
      <c r="AC132" s="121"/>
      <c r="AD132" s="409" t="s">
        <v>81</v>
      </c>
      <c r="AE132" s="70">
        <f t="shared" ref="AE132:AU132" si="14">SUM(AE134:AE151)</f>
        <v>3825</v>
      </c>
      <c r="AF132" s="70">
        <f t="shared" si="14"/>
        <v>4063</v>
      </c>
      <c r="AG132" s="70">
        <f t="shared" si="14"/>
        <v>3607</v>
      </c>
      <c r="AH132" s="70">
        <f t="shared" si="14"/>
        <v>2307</v>
      </c>
      <c r="AI132" s="70">
        <f t="shared" si="14"/>
        <v>2154</v>
      </c>
      <c r="AJ132" s="70">
        <f t="shared" si="14"/>
        <v>15956</v>
      </c>
      <c r="AK132" s="70">
        <f>SUM(AK134:AK151)</f>
        <v>9143</v>
      </c>
      <c r="AL132" s="70">
        <f>SUM(AL134:AL151)</f>
        <v>1310</v>
      </c>
      <c r="AM132" s="70">
        <f>SUM(AM134:AM151)</f>
        <v>10453</v>
      </c>
      <c r="AN132" s="70">
        <f t="shared" si="14"/>
        <v>5319</v>
      </c>
      <c r="AO132" s="70">
        <f t="shared" si="14"/>
        <v>5758</v>
      </c>
      <c r="AP132" s="70">
        <f t="shared" si="14"/>
        <v>180</v>
      </c>
      <c r="AQ132" s="70">
        <f t="shared" si="14"/>
        <v>11257</v>
      </c>
      <c r="AR132" s="70">
        <f t="shared" si="14"/>
        <v>223</v>
      </c>
      <c r="AS132" s="70">
        <f t="shared" si="14"/>
        <v>3440</v>
      </c>
      <c r="AT132" s="70">
        <f t="shared" si="14"/>
        <v>3299</v>
      </c>
      <c r="AU132" s="70">
        <f t="shared" si="14"/>
        <v>141</v>
      </c>
    </row>
    <row r="133" spans="1:47">
      <c r="A133" s="96"/>
      <c r="B133" s="409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409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409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</row>
    <row r="134" spans="1:47" ht="16.5" customHeight="1">
      <c r="A134" s="14" t="s">
        <v>318</v>
      </c>
      <c r="B134" t="s">
        <v>251</v>
      </c>
      <c r="C134" s="14">
        <v>11161</v>
      </c>
      <c r="D134" s="14">
        <v>5315</v>
      </c>
      <c r="E134" s="14">
        <v>13183</v>
      </c>
      <c r="F134" s="14">
        <v>6403</v>
      </c>
      <c r="G134" s="14">
        <v>10578</v>
      </c>
      <c r="H134" s="14">
        <v>5298</v>
      </c>
      <c r="I134" s="14">
        <v>6014</v>
      </c>
      <c r="J134" s="14">
        <v>3181</v>
      </c>
      <c r="K134" s="14">
        <v>5733</v>
      </c>
      <c r="L134" s="14">
        <v>3033</v>
      </c>
      <c r="M134" s="473">
        <v>46669</v>
      </c>
      <c r="N134" s="473">
        <v>23230</v>
      </c>
      <c r="O134" s="14" t="s">
        <v>318</v>
      </c>
      <c r="P134" t="s">
        <v>251</v>
      </c>
      <c r="Q134" s="14">
        <v>2494</v>
      </c>
      <c r="R134" s="14">
        <v>1132</v>
      </c>
      <c r="S134" s="14">
        <v>2801</v>
      </c>
      <c r="T134" s="14">
        <v>1251</v>
      </c>
      <c r="U134" s="14">
        <v>2826</v>
      </c>
      <c r="V134" s="14">
        <v>1408</v>
      </c>
      <c r="W134" s="14">
        <v>822</v>
      </c>
      <c r="X134" s="14">
        <v>458</v>
      </c>
      <c r="Y134" s="14">
        <v>1332</v>
      </c>
      <c r="Z134" s="14">
        <v>711</v>
      </c>
      <c r="AA134" s="473">
        <v>10275</v>
      </c>
      <c r="AB134" s="473">
        <v>4960</v>
      </c>
      <c r="AC134" s="14" t="s">
        <v>318</v>
      </c>
      <c r="AD134" t="s">
        <v>251</v>
      </c>
      <c r="AE134" s="406">
        <v>284</v>
      </c>
      <c r="AF134" s="406">
        <v>304</v>
      </c>
      <c r="AG134" s="406">
        <v>293</v>
      </c>
      <c r="AH134" s="406">
        <v>220</v>
      </c>
      <c r="AI134" s="406">
        <v>202</v>
      </c>
      <c r="AJ134" s="406">
        <v>1303</v>
      </c>
      <c r="AK134" s="406">
        <v>802</v>
      </c>
      <c r="AL134" s="406">
        <v>43</v>
      </c>
      <c r="AM134" s="406">
        <v>845</v>
      </c>
      <c r="AN134" s="406">
        <v>611</v>
      </c>
      <c r="AO134" s="406">
        <v>374</v>
      </c>
      <c r="AP134" s="406">
        <v>35</v>
      </c>
      <c r="AQ134" s="406">
        <v>1020</v>
      </c>
      <c r="AR134" s="406">
        <v>49</v>
      </c>
      <c r="AS134" s="406">
        <v>239</v>
      </c>
      <c r="AT134" s="406">
        <v>236</v>
      </c>
      <c r="AU134" s="406">
        <v>3</v>
      </c>
    </row>
    <row r="135" spans="1:47" ht="16.5" customHeight="1">
      <c r="A135" s="14" t="s">
        <v>318</v>
      </c>
      <c r="B135" t="s">
        <v>48</v>
      </c>
      <c r="C135" s="14">
        <v>10406</v>
      </c>
      <c r="D135" s="14">
        <v>5070</v>
      </c>
      <c r="E135" s="14">
        <v>10722</v>
      </c>
      <c r="F135" s="14">
        <v>5095</v>
      </c>
      <c r="G135" s="14">
        <v>8894</v>
      </c>
      <c r="H135" s="14">
        <v>4326</v>
      </c>
      <c r="I135" s="14">
        <v>5148</v>
      </c>
      <c r="J135" s="14">
        <v>2579</v>
      </c>
      <c r="K135" s="14">
        <v>4899</v>
      </c>
      <c r="L135" s="14">
        <v>2469</v>
      </c>
      <c r="M135" s="473">
        <v>40069</v>
      </c>
      <c r="N135" s="473">
        <v>19539</v>
      </c>
      <c r="O135" s="14" t="s">
        <v>318</v>
      </c>
      <c r="P135" t="s">
        <v>48</v>
      </c>
      <c r="Q135" s="14">
        <v>1122</v>
      </c>
      <c r="R135" s="14">
        <v>487</v>
      </c>
      <c r="S135" s="14">
        <v>2863</v>
      </c>
      <c r="T135" s="14">
        <v>1273</v>
      </c>
      <c r="U135" s="14">
        <v>1963</v>
      </c>
      <c r="V135" s="14">
        <v>926</v>
      </c>
      <c r="W135" s="14">
        <v>301</v>
      </c>
      <c r="X135" s="14">
        <v>136</v>
      </c>
      <c r="Y135" s="14">
        <v>1240</v>
      </c>
      <c r="Z135" s="14">
        <v>677</v>
      </c>
      <c r="AA135" s="473">
        <v>7489</v>
      </c>
      <c r="AB135" s="473">
        <v>3499</v>
      </c>
      <c r="AC135" s="14" t="s">
        <v>318</v>
      </c>
      <c r="AD135" t="s">
        <v>48</v>
      </c>
      <c r="AE135" s="406">
        <v>237</v>
      </c>
      <c r="AF135" s="406">
        <v>253</v>
      </c>
      <c r="AG135" s="406">
        <v>242</v>
      </c>
      <c r="AH135" s="406">
        <v>177</v>
      </c>
      <c r="AI135" s="406">
        <v>169</v>
      </c>
      <c r="AJ135" s="406">
        <v>1078</v>
      </c>
      <c r="AK135" s="406">
        <v>703</v>
      </c>
      <c r="AL135" s="406">
        <v>31</v>
      </c>
      <c r="AM135" s="406">
        <v>734</v>
      </c>
      <c r="AN135" s="406">
        <v>479</v>
      </c>
      <c r="AO135" s="406">
        <v>363</v>
      </c>
      <c r="AP135" s="406">
        <v>18</v>
      </c>
      <c r="AQ135" s="406">
        <v>860</v>
      </c>
      <c r="AR135" s="406">
        <v>12</v>
      </c>
      <c r="AS135" s="406">
        <v>203</v>
      </c>
      <c r="AT135" s="406">
        <v>201</v>
      </c>
      <c r="AU135" s="406">
        <v>2</v>
      </c>
    </row>
    <row r="136" spans="1:47" ht="16.5" customHeight="1">
      <c r="A136" s="14" t="s">
        <v>318</v>
      </c>
      <c r="B136" t="s">
        <v>229</v>
      </c>
      <c r="C136" s="14">
        <v>5529</v>
      </c>
      <c r="D136" s="14">
        <v>2755</v>
      </c>
      <c r="E136" s="14">
        <v>4032</v>
      </c>
      <c r="F136" s="14">
        <v>1920</v>
      </c>
      <c r="G136" s="14">
        <v>2999</v>
      </c>
      <c r="H136" s="14">
        <v>1344</v>
      </c>
      <c r="I136" s="14">
        <v>1880</v>
      </c>
      <c r="J136" s="14">
        <v>879</v>
      </c>
      <c r="K136" s="14">
        <v>1087</v>
      </c>
      <c r="L136" s="14">
        <v>498</v>
      </c>
      <c r="M136" s="473">
        <v>15527</v>
      </c>
      <c r="N136" s="473">
        <v>7396</v>
      </c>
      <c r="O136" s="14" t="s">
        <v>318</v>
      </c>
      <c r="P136" t="s">
        <v>229</v>
      </c>
      <c r="Q136" s="14">
        <v>2665</v>
      </c>
      <c r="R136" s="14">
        <v>1333</v>
      </c>
      <c r="S136" s="14">
        <v>1473</v>
      </c>
      <c r="T136" s="14">
        <v>691</v>
      </c>
      <c r="U136" s="14">
        <v>866</v>
      </c>
      <c r="V136" s="14">
        <v>414</v>
      </c>
      <c r="W136" s="14">
        <v>456</v>
      </c>
      <c r="X136" s="14">
        <v>225</v>
      </c>
      <c r="Y136" s="14">
        <v>175</v>
      </c>
      <c r="Z136" s="14">
        <v>61</v>
      </c>
      <c r="AA136" s="473">
        <v>5635</v>
      </c>
      <c r="AB136" s="473">
        <v>2724</v>
      </c>
      <c r="AC136" s="14" t="s">
        <v>318</v>
      </c>
      <c r="AD136" t="s">
        <v>229</v>
      </c>
      <c r="AE136" s="406">
        <v>120</v>
      </c>
      <c r="AF136" s="406">
        <v>117</v>
      </c>
      <c r="AG136" s="406">
        <v>104</v>
      </c>
      <c r="AH136" s="406">
        <v>79</v>
      </c>
      <c r="AI136" s="406">
        <v>73</v>
      </c>
      <c r="AJ136" s="406">
        <v>493</v>
      </c>
      <c r="AK136" s="406">
        <v>262</v>
      </c>
      <c r="AL136" s="406">
        <v>26</v>
      </c>
      <c r="AM136" s="406">
        <v>288</v>
      </c>
      <c r="AN136" s="406">
        <v>160</v>
      </c>
      <c r="AO136" s="406">
        <v>144</v>
      </c>
      <c r="AP136" s="406">
        <v>1</v>
      </c>
      <c r="AQ136" s="406">
        <v>305</v>
      </c>
      <c r="AR136" s="406">
        <v>3</v>
      </c>
      <c r="AS136" s="406">
        <v>125</v>
      </c>
      <c r="AT136" s="406">
        <v>104</v>
      </c>
      <c r="AU136" s="406">
        <v>21</v>
      </c>
    </row>
    <row r="137" spans="1:47" ht="16.5" customHeight="1">
      <c r="A137" s="14" t="s">
        <v>318</v>
      </c>
      <c r="B137" t="s">
        <v>230</v>
      </c>
      <c r="C137" s="14">
        <v>4024</v>
      </c>
      <c r="D137" s="14">
        <v>2037</v>
      </c>
      <c r="E137" s="14">
        <v>9985</v>
      </c>
      <c r="F137" s="14">
        <v>4766</v>
      </c>
      <c r="G137" s="14">
        <v>4290</v>
      </c>
      <c r="H137" s="14">
        <v>2021</v>
      </c>
      <c r="I137" s="14">
        <v>1449</v>
      </c>
      <c r="J137" s="14">
        <v>656</v>
      </c>
      <c r="K137" s="14">
        <v>1526</v>
      </c>
      <c r="L137" s="14">
        <v>719</v>
      </c>
      <c r="M137" s="473">
        <v>21274</v>
      </c>
      <c r="N137" s="473">
        <v>10199</v>
      </c>
      <c r="O137" s="14" t="s">
        <v>318</v>
      </c>
      <c r="P137" t="s">
        <v>230</v>
      </c>
      <c r="Q137" s="14">
        <v>81</v>
      </c>
      <c r="R137" s="14">
        <v>44</v>
      </c>
      <c r="S137" s="14">
        <v>5099</v>
      </c>
      <c r="T137" s="14">
        <v>2319</v>
      </c>
      <c r="U137" s="14">
        <v>1088</v>
      </c>
      <c r="V137" s="14">
        <v>461</v>
      </c>
      <c r="W137" s="14">
        <v>12</v>
      </c>
      <c r="X137" s="14">
        <v>5</v>
      </c>
      <c r="Y137" s="14">
        <v>430</v>
      </c>
      <c r="Z137" s="14">
        <v>192</v>
      </c>
      <c r="AA137" s="473">
        <v>6710</v>
      </c>
      <c r="AB137" s="473">
        <v>3021</v>
      </c>
      <c r="AC137" s="14" t="s">
        <v>318</v>
      </c>
      <c r="AD137" t="s">
        <v>230</v>
      </c>
      <c r="AE137" s="406">
        <v>147</v>
      </c>
      <c r="AF137" s="406">
        <v>184</v>
      </c>
      <c r="AG137" s="406">
        <v>144</v>
      </c>
      <c r="AH137" s="406">
        <v>106</v>
      </c>
      <c r="AI137" s="406">
        <v>92</v>
      </c>
      <c r="AJ137" s="406">
        <v>673</v>
      </c>
      <c r="AK137" s="406">
        <v>330</v>
      </c>
      <c r="AL137" s="406">
        <v>49</v>
      </c>
      <c r="AM137" s="406">
        <v>379</v>
      </c>
      <c r="AN137" s="406">
        <v>196</v>
      </c>
      <c r="AO137" s="406">
        <v>172</v>
      </c>
      <c r="AP137" s="406">
        <v>4</v>
      </c>
      <c r="AQ137" s="406">
        <v>372</v>
      </c>
      <c r="AR137" s="406">
        <v>2</v>
      </c>
      <c r="AS137" s="406">
        <v>151</v>
      </c>
      <c r="AT137" s="406">
        <v>146</v>
      </c>
      <c r="AU137" s="406">
        <v>5</v>
      </c>
    </row>
    <row r="138" spans="1:47" ht="16.5" customHeight="1">
      <c r="A138" s="14" t="s">
        <v>318</v>
      </c>
      <c r="B138" t="s">
        <v>49</v>
      </c>
      <c r="C138" s="14">
        <v>11613</v>
      </c>
      <c r="D138" s="14">
        <v>5635</v>
      </c>
      <c r="E138" s="14">
        <v>12170</v>
      </c>
      <c r="F138" s="14">
        <v>5805</v>
      </c>
      <c r="G138" s="14">
        <v>9293</v>
      </c>
      <c r="H138" s="14">
        <v>4623</v>
      </c>
      <c r="I138" s="14">
        <v>5055</v>
      </c>
      <c r="J138" s="14">
        <v>2641</v>
      </c>
      <c r="K138" s="14">
        <v>4170</v>
      </c>
      <c r="L138" s="14">
        <v>2209</v>
      </c>
      <c r="M138" s="473">
        <v>42301</v>
      </c>
      <c r="N138" s="473">
        <v>20913</v>
      </c>
      <c r="O138" s="14" t="s">
        <v>318</v>
      </c>
      <c r="P138" t="s">
        <v>49</v>
      </c>
      <c r="Q138" s="14">
        <v>3115</v>
      </c>
      <c r="R138" s="14">
        <v>1388</v>
      </c>
      <c r="S138" s="14">
        <v>4217</v>
      </c>
      <c r="T138" s="14">
        <v>1887</v>
      </c>
      <c r="U138" s="14">
        <v>2919</v>
      </c>
      <c r="V138" s="14">
        <v>1424</v>
      </c>
      <c r="W138" s="14">
        <v>636</v>
      </c>
      <c r="X138" s="14">
        <v>338</v>
      </c>
      <c r="Y138" s="14">
        <v>1191</v>
      </c>
      <c r="Z138" s="14">
        <v>628</v>
      </c>
      <c r="AA138" s="473">
        <v>12078</v>
      </c>
      <c r="AB138" s="473">
        <v>5665</v>
      </c>
      <c r="AC138" s="14" t="s">
        <v>318</v>
      </c>
      <c r="AD138" t="s">
        <v>49</v>
      </c>
      <c r="AE138" s="406">
        <v>268</v>
      </c>
      <c r="AF138" s="406">
        <v>265</v>
      </c>
      <c r="AG138" s="406">
        <v>260</v>
      </c>
      <c r="AH138" s="406">
        <v>196</v>
      </c>
      <c r="AI138" s="406">
        <v>169</v>
      </c>
      <c r="AJ138" s="406">
        <v>1158</v>
      </c>
      <c r="AK138" s="406">
        <v>686</v>
      </c>
      <c r="AL138" s="406">
        <v>114</v>
      </c>
      <c r="AM138" s="406">
        <v>800</v>
      </c>
      <c r="AN138" s="406">
        <v>438</v>
      </c>
      <c r="AO138" s="406">
        <v>379</v>
      </c>
      <c r="AP138" s="406">
        <v>21</v>
      </c>
      <c r="AQ138" s="406">
        <v>838</v>
      </c>
      <c r="AR138" s="406">
        <v>31</v>
      </c>
      <c r="AS138" s="406">
        <v>255</v>
      </c>
      <c r="AT138" s="406">
        <v>245</v>
      </c>
      <c r="AU138" s="406">
        <v>10</v>
      </c>
    </row>
    <row r="139" spans="1:47" ht="16.5" customHeight="1">
      <c r="A139" s="14" t="s">
        <v>319</v>
      </c>
      <c r="B139" t="s">
        <v>320</v>
      </c>
      <c r="C139" s="14">
        <v>19812</v>
      </c>
      <c r="D139" s="14">
        <v>9595</v>
      </c>
      <c r="E139" s="14">
        <v>20888</v>
      </c>
      <c r="F139" s="14">
        <v>10086</v>
      </c>
      <c r="G139" s="14">
        <v>13849</v>
      </c>
      <c r="H139" s="14">
        <v>6921</v>
      </c>
      <c r="I139" s="14">
        <v>5672</v>
      </c>
      <c r="J139" s="14">
        <v>2770</v>
      </c>
      <c r="K139" s="14">
        <v>6015</v>
      </c>
      <c r="L139" s="14">
        <v>3029</v>
      </c>
      <c r="M139" s="473">
        <v>66236</v>
      </c>
      <c r="N139" s="473">
        <v>32401</v>
      </c>
      <c r="O139" s="14" t="s">
        <v>319</v>
      </c>
      <c r="P139" t="s">
        <v>320</v>
      </c>
      <c r="Q139" s="14">
        <v>88</v>
      </c>
      <c r="R139" s="14">
        <v>48</v>
      </c>
      <c r="S139" s="14">
        <v>8683</v>
      </c>
      <c r="T139" s="14">
        <v>4128</v>
      </c>
      <c r="U139" s="14">
        <v>4428</v>
      </c>
      <c r="V139" s="14">
        <v>2215</v>
      </c>
      <c r="W139" s="14">
        <v>25</v>
      </c>
      <c r="X139" s="14">
        <v>13</v>
      </c>
      <c r="Y139" s="14">
        <v>1930</v>
      </c>
      <c r="Z139" s="14">
        <v>960</v>
      </c>
      <c r="AA139" s="473">
        <v>15154</v>
      </c>
      <c r="AB139" s="473">
        <v>7364</v>
      </c>
      <c r="AC139" s="14" t="s">
        <v>319</v>
      </c>
      <c r="AD139" t="s">
        <v>320</v>
      </c>
      <c r="AE139" s="406">
        <v>324</v>
      </c>
      <c r="AF139" s="406">
        <v>396</v>
      </c>
      <c r="AG139" s="406">
        <v>346</v>
      </c>
      <c r="AH139" s="406">
        <v>203</v>
      </c>
      <c r="AI139" s="406">
        <v>203</v>
      </c>
      <c r="AJ139" s="406">
        <v>1472</v>
      </c>
      <c r="AK139" s="406">
        <v>697</v>
      </c>
      <c r="AL139" s="406">
        <v>111</v>
      </c>
      <c r="AM139" s="406">
        <v>808</v>
      </c>
      <c r="AN139" s="406">
        <v>485</v>
      </c>
      <c r="AO139" s="406">
        <v>624</v>
      </c>
      <c r="AP139" s="406">
        <v>36</v>
      </c>
      <c r="AQ139" s="406">
        <v>1145</v>
      </c>
      <c r="AR139" s="406">
        <v>26</v>
      </c>
      <c r="AS139" s="406">
        <v>289</v>
      </c>
      <c r="AT139" s="406">
        <v>285</v>
      </c>
      <c r="AU139" s="406">
        <v>4</v>
      </c>
    </row>
    <row r="140" spans="1:47" ht="16.5" customHeight="1">
      <c r="A140" s="14" t="s">
        <v>319</v>
      </c>
      <c r="B140" t="s">
        <v>321</v>
      </c>
      <c r="C140" s="14">
        <v>11126</v>
      </c>
      <c r="D140" s="14">
        <v>5327</v>
      </c>
      <c r="E140" s="14">
        <v>12279</v>
      </c>
      <c r="F140" s="14">
        <v>5902</v>
      </c>
      <c r="G140" s="14">
        <v>9952</v>
      </c>
      <c r="H140" s="14">
        <v>4782</v>
      </c>
      <c r="I140" s="14">
        <v>4150</v>
      </c>
      <c r="J140" s="14">
        <v>2089</v>
      </c>
      <c r="K140" s="14">
        <v>4025</v>
      </c>
      <c r="L140" s="14">
        <v>1950</v>
      </c>
      <c r="M140" s="473">
        <v>41532</v>
      </c>
      <c r="N140" s="473">
        <v>20050</v>
      </c>
      <c r="O140" s="14" t="s">
        <v>319</v>
      </c>
      <c r="P140" t="s">
        <v>321</v>
      </c>
      <c r="Q140" s="14">
        <v>50</v>
      </c>
      <c r="R140" s="14">
        <v>24</v>
      </c>
      <c r="S140" s="14">
        <v>4592</v>
      </c>
      <c r="T140" s="14">
        <v>2108</v>
      </c>
      <c r="U140" s="14">
        <v>4164</v>
      </c>
      <c r="V140" s="14">
        <v>2028</v>
      </c>
      <c r="W140" s="14">
        <v>0</v>
      </c>
      <c r="X140" s="14">
        <v>0</v>
      </c>
      <c r="Y140" s="14">
        <v>1357</v>
      </c>
      <c r="Z140" s="14">
        <v>656</v>
      </c>
      <c r="AA140" s="473">
        <v>10163</v>
      </c>
      <c r="AB140" s="473">
        <v>4816</v>
      </c>
      <c r="AC140" s="14" t="s">
        <v>319</v>
      </c>
      <c r="AD140" t="s">
        <v>321</v>
      </c>
      <c r="AE140" s="406">
        <v>232</v>
      </c>
      <c r="AF140" s="406">
        <v>238</v>
      </c>
      <c r="AG140" s="406">
        <v>237</v>
      </c>
      <c r="AH140" s="406">
        <v>130</v>
      </c>
      <c r="AI140" s="406">
        <v>127</v>
      </c>
      <c r="AJ140" s="406">
        <v>964</v>
      </c>
      <c r="AK140" s="406">
        <v>636</v>
      </c>
      <c r="AL140" s="406">
        <v>98</v>
      </c>
      <c r="AM140" s="406">
        <v>734</v>
      </c>
      <c r="AN140" s="406">
        <v>251</v>
      </c>
      <c r="AO140" s="406">
        <v>382</v>
      </c>
      <c r="AP140" s="406">
        <v>0</v>
      </c>
      <c r="AQ140" s="406">
        <v>633</v>
      </c>
      <c r="AR140" s="406">
        <v>3</v>
      </c>
      <c r="AS140" s="406">
        <v>227</v>
      </c>
      <c r="AT140" s="406">
        <v>210</v>
      </c>
      <c r="AU140" s="406">
        <v>17</v>
      </c>
    </row>
    <row r="141" spans="1:47" ht="16.5" customHeight="1">
      <c r="A141" s="14" t="s">
        <v>319</v>
      </c>
      <c r="B141" t="s">
        <v>252</v>
      </c>
      <c r="C141" s="14">
        <v>8601</v>
      </c>
      <c r="D141" s="14">
        <v>4178</v>
      </c>
      <c r="E141" s="14">
        <v>14204</v>
      </c>
      <c r="F141" s="14">
        <v>6674</v>
      </c>
      <c r="G141" s="14">
        <v>9499</v>
      </c>
      <c r="H141" s="14">
        <v>4525</v>
      </c>
      <c r="I141" s="14">
        <v>4950</v>
      </c>
      <c r="J141" s="14">
        <v>2419</v>
      </c>
      <c r="K141" s="14">
        <v>5635</v>
      </c>
      <c r="L141" s="14">
        <v>2653</v>
      </c>
      <c r="M141" s="473">
        <v>42889</v>
      </c>
      <c r="N141" s="473">
        <v>20449</v>
      </c>
      <c r="O141" s="14" t="s">
        <v>319</v>
      </c>
      <c r="P141" t="s">
        <v>252</v>
      </c>
      <c r="Q141" s="14">
        <v>0</v>
      </c>
      <c r="R141" s="14">
        <v>0</v>
      </c>
      <c r="S141" s="14">
        <v>5448</v>
      </c>
      <c r="T141" s="14">
        <v>2416</v>
      </c>
      <c r="U141" s="14">
        <v>2784</v>
      </c>
      <c r="V141" s="14">
        <v>1292</v>
      </c>
      <c r="W141" s="14">
        <v>4</v>
      </c>
      <c r="X141" s="14">
        <v>2</v>
      </c>
      <c r="Y141" s="14">
        <v>1896</v>
      </c>
      <c r="Z141" s="14">
        <v>912</v>
      </c>
      <c r="AA141" s="473">
        <v>10132</v>
      </c>
      <c r="AB141" s="473">
        <v>4622</v>
      </c>
      <c r="AC141" s="14" t="s">
        <v>319</v>
      </c>
      <c r="AD141" t="s">
        <v>252</v>
      </c>
      <c r="AE141" s="406">
        <v>180</v>
      </c>
      <c r="AF141" s="406">
        <v>253</v>
      </c>
      <c r="AG141" s="406">
        <v>212</v>
      </c>
      <c r="AH141" s="406">
        <v>146</v>
      </c>
      <c r="AI141" s="406">
        <v>142</v>
      </c>
      <c r="AJ141" s="406">
        <v>933</v>
      </c>
      <c r="AK141" s="406">
        <v>528</v>
      </c>
      <c r="AL141" s="406">
        <v>180</v>
      </c>
      <c r="AM141" s="406">
        <v>708</v>
      </c>
      <c r="AN141" s="406">
        <v>325</v>
      </c>
      <c r="AO141" s="406">
        <v>454</v>
      </c>
      <c r="AP141" s="406">
        <v>1</v>
      </c>
      <c r="AQ141" s="406">
        <v>780</v>
      </c>
      <c r="AR141" s="406">
        <v>4</v>
      </c>
      <c r="AS141" s="406">
        <v>172</v>
      </c>
      <c r="AT141" s="406">
        <v>172</v>
      </c>
      <c r="AU141" s="406">
        <v>0</v>
      </c>
    </row>
    <row r="142" spans="1:47" ht="16.5" customHeight="1">
      <c r="A142" s="14" t="s">
        <v>319</v>
      </c>
      <c r="B142" t="s">
        <v>322</v>
      </c>
      <c r="C142" s="14">
        <v>510</v>
      </c>
      <c r="D142" s="14">
        <v>260</v>
      </c>
      <c r="E142" s="14">
        <v>1234</v>
      </c>
      <c r="F142" s="14">
        <v>552</v>
      </c>
      <c r="G142" s="14">
        <v>1111</v>
      </c>
      <c r="H142" s="14">
        <v>506</v>
      </c>
      <c r="I142" s="14">
        <v>564</v>
      </c>
      <c r="J142" s="14">
        <v>302</v>
      </c>
      <c r="K142" s="14">
        <v>688</v>
      </c>
      <c r="L142" s="14">
        <v>351</v>
      </c>
      <c r="M142" s="473">
        <v>4107</v>
      </c>
      <c r="N142" s="473">
        <v>1971</v>
      </c>
      <c r="O142" s="14" t="s">
        <v>319</v>
      </c>
      <c r="P142" t="s">
        <v>322</v>
      </c>
      <c r="Q142" s="14">
        <v>23</v>
      </c>
      <c r="R142" s="14">
        <v>7</v>
      </c>
      <c r="S142" s="14">
        <v>552</v>
      </c>
      <c r="T142" s="14">
        <v>222</v>
      </c>
      <c r="U142" s="14">
        <v>339</v>
      </c>
      <c r="V142" s="14">
        <v>167</v>
      </c>
      <c r="W142" s="14">
        <v>0</v>
      </c>
      <c r="X142" s="14">
        <v>0</v>
      </c>
      <c r="Y142" s="14">
        <v>195</v>
      </c>
      <c r="Z142" s="14">
        <v>107</v>
      </c>
      <c r="AA142" s="473">
        <v>1109</v>
      </c>
      <c r="AB142" s="473">
        <v>503</v>
      </c>
      <c r="AC142" s="14" t="s">
        <v>319</v>
      </c>
      <c r="AD142" t="s">
        <v>322</v>
      </c>
      <c r="AE142" s="406">
        <v>17</v>
      </c>
      <c r="AF142" s="406">
        <v>25</v>
      </c>
      <c r="AG142" s="406">
        <v>23</v>
      </c>
      <c r="AH142" s="406">
        <v>17</v>
      </c>
      <c r="AI142" s="406">
        <v>18</v>
      </c>
      <c r="AJ142" s="406">
        <v>100</v>
      </c>
      <c r="AK142" s="406">
        <v>85</v>
      </c>
      <c r="AL142" s="406">
        <v>4</v>
      </c>
      <c r="AM142" s="406">
        <v>89</v>
      </c>
      <c r="AN142" s="406">
        <v>80</v>
      </c>
      <c r="AO142" s="406">
        <v>6</v>
      </c>
      <c r="AP142" s="406">
        <v>0</v>
      </c>
      <c r="AQ142" s="406">
        <v>86</v>
      </c>
      <c r="AR142" s="406">
        <v>1</v>
      </c>
      <c r="AS142" s="406">
        <v>17</v>
      </c>
      <c r="AT142" s="406">
        <v>17</v>
      </c>
      <c r="AU142" s="406">
        <v>0</v>
      </c>
    </row>
    <row r="143" spans="1:47" ht="16.5" customHeight="1">
      <c r="A143" s="14" t="s">
        <v>319</v>
      </c>
      <c r="B143" t="s">
        <v>253</v>
      </c>
      <c r="C143" s="14">
        <v>6679</v>
      </c>
      <c r="D143" s="14">
        <v>3345</v>
      </c>
      <c r="E143" s="14">
        <v>10551</v>
      </c>
      <c r="F143" s="14">
        <v>4947</v>
      </c>
      <c r="G143" s="14">
        <v>6143</v>
      </c>
      <c r="H143" s="14">
        <v>2986</v>
      </c>
      <c r="I143" s="14">
        <v>2487</v>
      </c>
      <c r="J143" s="14">
        <v>1177</v>
      </c>
      <c r="K143" s="14">
        <v>2279</v>
      </c>
      <c r="L143" s="14">
        <v>1074</v>
      </c>
      <c r="M143" s="473">
        <v>28139</v>
      </c>
      <c r="N143" s="473">
        <v>13529</v>
      </c>
      <c r="O143" s="14" t="s">
        <v>319</v>
      </c>
      <c r="P143" t="s">
        <v>253</v>
      </c>
      <c r="Q143" s="14">
        <v>14</v>
      </c>
      <c r="R143" s="14">
        <v>10</v>
      </c>
      <c r="S143" s="14">
        <v>4718</v>
      </c>
      <c r="T143" s="14">
        <v>2104</v>
      </c>
      <c r="U143" s="14">
        <v>1917</v>
      </c>
      <c r="V143" s="14">
        <v>886</v>
      </c>
      <c r="W143" s="14">
        <v>19</v>
      </c>
      <c r="X143" s="14">
        <v>8</v>
      </c>
      <c r="Y143" s="14">
        <v>624</v>
      </c>
      <c r="Z143" s="14">
        <v>269</v>
      </c>
      <c r="AA143" s="473">
        <v>7292</v>
      </c>
      <c r="AB143" s="473">
        <v>3277</v>
      </c>
      <c r="AC143" s="14" t="s">
        <v>319</v>
      </c>
      <c r="AD143" t="s">
        <v>253</v>
      </c>
      <c r="AE143" s="406">
        <v>353</v>
      </c>
      <c r="AF143" s="406">
        <v>243</v>
      </c>
      <c r="AG143" s="406">
        <v>179</v>
      </c>
      <c r="AH143" s="406">
        <v>128</v>
      </c>
      <c r="AI143" s="406">
        <v>99</v>
      </c>
      <c r="AJ143" s="406">
        <v>1002</v>
      </c>
      <c r="AK143" s="406">
        <v>421</v>
      </c>
      <c r="AL143" s="406">
        <v>43</v>
      </c>
      <c r="AM143" s="406">
        <v>464</v>
      </c>
      <c r="AN143" s="406">
        <v>177</v>
      </c>
      <c r="AO143" s="406">
        <v>290</v>
      </c>
      <c r="AP143" s="406">
        <v>19</v>
      </c>
      <c r="AQ143" s="406">
        <v>486</v>
      </c>
      <c r="AR143" s="406">
        <v>3</v>
      </c>
      <c r="AS143" s="406">
        <v>156</v>
      </c>
      <c r="AT143" s="406">
        <v>156</v>
      </c>
      <c r="AU143" s="406">
        <v>0</v>
      </c>
    </row>
    <row r="144" spans="1:47" ht="16.5" customHeight="1">
      <c r="A144" s="14" t="s">
        <v>319</v>
      </c>
      <c r="B144" t="s">
        <v>234</v>
      </c>
      <c r="C144" s="14">
        <v>11929</v>
      </c>
      <c r="D144" s="14">
        <v>5826</v>
      </c>
      <c r="E144" s="14">
        <v>11332</v>
      </c>
      <c r="F144" s="14">
        <v>5415</v>
      </c>
      <c r="G144" s="14">
        <v>7497</v>
      </c>
      <c r="H144" s="14">
        <v>3790</v>
      </c>
      <c r="I144" s="14">
        <v>4017</v>
      </c>
      <c r="J144" s="14">
        <v>2036</v>
      </c>
      <c r="K144" s="14">
        <v>4068</v>
      </c>
      <c r="L144" s="14">
        <v>2028</v>
      </c>
      <c r="M144" s="473">
        <v>38843</v>
      </c>
      <c r="N144" s="473">
        <v>19095</v>
      </c>
      <c r="O144" s="14" t="s">
        <v>319</v>
      </c>
      <c r="P144" t="s">
        <v>234</v>
      </c>
      <c r="Q144" s="14">
        <v>62</v>
      </c>
      <c r="R144" s="14">
        <v>37</v>
      </c>
      <c r="S144" s="14">
        <v>3592</v>
      </c>
      <c r="T144" s="14">
        <v>1683</v>
      </c>
      <c r="U144" s="14">
        <v>1999</v>
      </c>
      <c r="V144" s="14">
        <v>986</v>
      </c>
      <c r="W144" s="14">
        <v>27</v>
      </c>
      <c r="X144" s="14">
        <v>9</v>
      </c>
      <c r="Y144" s="14">
        <v>1317</v>
      </c>
      <c r="Z144" s="14">
        <v>651</v>
      </c>
      <c r="AA144" s="473">
        <v>6997</v>
      </c>
      <c r="AB144" s="473">
        <v>3366</v>
      </c>
      <c r="AC144" s="14" t="s">
        <v>319</v>
      </c>
      <c r="AD144" t="s">
        <v>234</v>
      </c>
      <c r="AE144" s="406">
        <v>228</v>
      </c>
      <c r="AF144" s="406">
        <v>243</v>
      </c>
      <c r="AG144" s="406">
        <v>229</v>
      </c>
      <c r="AH144" s="406">
        <v>165</v>
      </c>
      <c r="AI144" s="406">
        <v>171</v>
      </c>
      <c r="AJ144" s="406">
        <v>1036</v>
      </c>
      <c r="AK144" s="406">
        <v>564</v>
      </c>
      <c r="AL144" s="406">
        <v>107</v>
      </c>
      <c r="AM144" s="406">
        <v>671</v>
      </c>
      <c r="AN144" s="406">
        <v>220</v>
      </c>
      <c r="AO144" s="406">
        <v>495</v>
      </c>
      <c r="AP144" s="406">
        <v>20</v>
      </c>
      <c r="AQ144" s="406">
        <v>735</v>
      </c>
      <c r="AR144" s="406">
        <v>9</v>
      </c>
      <c r="AS144" s="406">
        <v>236</v>
      </c>
      <c r="AT144" s="406">
        <v>210</v>
      </c>
      <c r="AU144" s="406">
        <v>26</v>
      </c>
    </row>
    <row r="145" spans="1:47" ht="16.5" customHeight="1">
      <c r="A145" s="14" t="s">
        <v>440</v>
      </c>
      <c r="B145" t="s">
        <v>323</v>
      </c>
      <c r="C145" s="14">
        <v>2287</v>
      </c>
      <c r="D145" s="14">
        <v>1126</v>
      </c>
      <c r="E145" s="14">
        <v>6723</v>
      </c>
      <c r="F145" s="14">
        <v>3245</v>
      </c>
      <c r="G145" s="14">
        <v>2321</v>
      </c>
      <c r="H145" s="14">
        <v>1180</v>
      </c>
      <c r="I145" s="14">
        <v>891</v>
      </c>
      <c r="J145" s="14">
        <v>440</v>
      </c>
      <c r="K145" s="14">
        <v>674</v>
      </c>
      <c r="L145" s="14">
        <v>383</v>
      </c>
      <c r="M145" s="473">
        <v>12896</v>
      </c>
      <c r="N145" s="473">
        <v>6374</v>
      </c>
      <c r="O145" s="14" t="s">
        <v>440</v>
      </c>
      <c r="P145" t="s">
        <v>323</v>
      </c>
      <c r="Q145" s="14">
        <v>0</v>
      </c>
      <c r="R145" s="14">
        <v>0</v>
      </c>
      <c r="S145" s="14">
        <v>2569</v>
      </c>
      <c r="T145" s="14">
        <v>1211</v>
      </c>
      <c r="U145" s="14">
        <v>633</v>
      </c>
      <c r="V145" s="14">
        <v>316</v>
      </c>
      <c r="W145" s="14">
        <v>0</v>
      </c>
      <c r="X145" s="14">
        <v>0</v>
      </c>
      <c r="Y145" s="14">
        <v>105</v>
      </c>
      <c r="Z145" s="14">
        <v>62</v>
      </c>
      <c r="AA145" s="473">
        <v>3307</v>
      </c>
      <c r="AB145" s="473">
        <v>1589</v>
      </c>
      <c r="AC145" s="14" t="s">
        <v>440</v>
      </c>
      <c r="AD145" t="s">
        <v>323</v>
      </c>
      <c r="AE145" s="406">
        <v>84</v>
      </c>
      <c r="AF145" s="406">
        <v>93</v>
      </c>
      <c r="AG145" s="406">
        <v>69</v>
      </c>
      <c r="AH145" s="406">
        <v>31</v>
      </c>
      <c r="AI145" s="406">
        <v>30</v>
      </c>
      <c r="AJ145" s="406">
        <v>307</v>
      </c>
      <c r="AK145" s="406">
        <v>168</v>
      </c>
      <c r="AL145" s="406">
        <v>45</v>
      </c>
      <c r="AM145" s="406">
        <v>213</v>
      </c>
      <c r="AN145" s="406">
        <v>108</v>
      </c>
      <c r="AO145" s="406">
        <v>104</v>
      </c>
      <c r="AP145" s="406">
        <v>0</v>
      </c>
      <c r="AQ145" s="406">
        <v>212</v>
      </c>
      <c r="AR145" s="406">
        <v>2</v>
      </c>
      <c r="AS145" s="406">
        <v>83</v>
      </c>
      <c r="AT145" s="406">
        <v>82</v>
      </c>
      <c r="AU145" s="406">
        <v>1</v>
      </c>
    </row>
    <row r="146" spans="1:47" ht="16.5" customHeight="1">
      <c r="A146" s="14" t="s">
        <v>440</v>
      </c>
      <c r="B146" t="s">
        <v>231</v>
      </c>
      <c r="C146" s="14">
        <v>21966</v>
      </c>
      <c r="D146" s="14">
        <v>10781</v>
      </c>
      <c r="E146" s="14">
        <v>18019</v>
      </c>
      <c r="F146" s="14">
        <v>8730</v>
      </c>
      <c r="G146" s="14">
        <v>11305</v>
      </c>
      <c r="H146" s="14">
        <v>5531</v>
      </c>
      <c r="I146" s="14">
        <v>3752</v>
      </c>
      <c r="J146" s="14">
        <v>1777</v>
      </c>
      <c r="K146" s="14">
        <v>2872</v>
      </c>
      <c r="L146" s="14">
        <v>1396</v>
      </c>
      <c r="M146" s="473">
        <v>57914</v>
      </c>
      <c r="N146" s="473">
        <v>28215</v>
      </c>
      <c r="O146" s="14" t="s">
        <v>440</v>
      </c>
      <c r="P146" t="s">
        <v>231</v>
      </c>
      <c r="Q146" s="14">
        <v>10045</v>
      </c>
      <c r="R146" s="14">
        <v>4915</v>
      </c>
      <c r="S146" s="14">
        <v>9541</v>
      </c>
      <c r="T146" s="14">
        <v>4537</v>
      </c>
      <c r="U146" s="14">
        <v>3674</v>
      </c>
      <c r="V146" s="14">
        <v>1753</v>
      </c>
      <c r="W146" s="14">
        <v>686</v>
      </c>
      <c r="X146" s="14">
        <v>325</v>
      </c>
      <c r="Y146" s="14">
        <v>1166</v>
      </c>
      <c r="Z146" s="14">
        <v>573</v>
      </c>
      <c r="AA146" s="473">
        <v>25112</v>
      </c>
      <c r="AB146" s="473">
        <v>12103</v>
      </c>
      <c r="AC146" s="14" t="s">
        <v>440</v>
      </c>
      <c r="AD146" t="s">
        <v>231</v>
      </c>
      <c r="AE146" s="406">
        <v>343</v>
      </c>
      <c r="AF146" s="406">
        <v>352</v>
      </c>
      <c r="AG146" s="406">
        <v>315</v>
      </c>
      <c r="AH146" s="406">
        <v>127</v>
      </c>
      <c r="AI146" s="406">
        <v>123</v>
      </c>
      <c r="AJ146" s="406">
        <v>1260</v>
      </c>
      <c r="AK146" s="406">
        <v>829</v>
      </c>
      <c r="AL146" s="406">
        <v>97</v>
      </c>
      <c r="AM146" s="406">
        <v>926</v>
      </c>
      <c r="AN146" s="406">
        <v>373</v>
      </c>
      <c r="AO146" s="406">
        <v>470</v>
      </c>
      <c r="AP146" s="406">
        <v>0</v>
      </c>
      <c r="AQ146" s="406">
        <v>843</v>
      </c>
      <c r="AR146" s="406">
        <v>9</v>
      </c>
      <c r="AS146" s="406">
        <v>326</v>
      </c>
      <c r="AT146" s="406">
        <v>313</v>
      </c>
      <c r="AU146" s="406">
        <v>13</v>
      </c>
    </row>
    <row r="147" spans="1:47" ht="16.5" customHeight="1">
      <c r="A147" s="14" t="s">
        <v>440</v>
      </c>
      <c r="B147" t="s">
        <v>232</v>
      </c>
      <c r="C147" s="14">
        <v>11991</v>
      </c>
      <c r="D147" s="14">
        <v>5910</v>
      </c>
      <c r="E147" s="14">
        <v>13692</v>
      </c>
      <c r="F147" s="14">
        <v>6619</v>
      </c>
      <c r="G147" s="14">
        <v>5744</v>
      </c>
      <c r="H147" s="14">
        <v>2847</v>
      </c>
      <c r="I147" s="14">
        <v>1967</v>
      </c>
      <c r="J147" s="14">
        <v>952</v>
      </c>
      <c r="K147" s="14">
        <v>2042</v>
      </c>
      <c r="L147" s="14">
        <v>1009</v>
      </c>
      <c r="M147" s="473">
        <v>35436</v>
      </c>
      <c r="N147" s="473">
        <v>17337</v>
      </c>
      <c r="O147" s="14" t="s">
        <v>440</v>
      </c>
      <c r="P147" t="s">
        <v>232</v>
      </c>
      <c r="Q147" s="14">
        <v>0</v>
      </c>
      <c r="R147" s="14">
        <v>0</v>
      </c>
      <c r="S147" s="14">
        <v>5037</v>
      </c>
      <c r="T147" s="14">
        <v>2315</v>
      </c>
      <c r="U147" s="14">
        <v>1978</v>
      </c>
      <c r="V147" s="14">
        <v>945</v>
      </c>
      <c r="W147" s="14">
        <v>1</v>
      </c>
      <c r="X147" s="14">
        <v>0</v>
      </c>
      <c r="Y147" s="14">
        <v>633</v>
      </c>
      <c r="Z147" s="14">
        <v>341</v>
      </c>
      <c r="AA147" s="473">
        <v>7649</v>
      </c>
      <c r="AB147" s="473">
        <v>3601</v>
      </c>
      <c r="AC147" s="14" t="s">
        <v>440</v>
      </c>
      <c r="AD147" t="s">
        <v>232</v>
      </c>
      <c r="AE147" s="406">
        <v>223</v>
      </c>
      <c r="AF147" s="406">
        <v>255</v>
      </c>
      <c r="AG147" s="406">
        <v>216</v>
      </c>
      <c r="AH147" s="406">
        <v>146</v>
      </c>
      <c r="AI147" s="406">
        <v>143</v>
      </c>
      <c r="AJ147" s="406">
        <v>983</v>
      </c>
      <c r="AK147" s="406">
        <v>572</v>
      </c>
      <c r="AL147" s="406">
        <v>97</v>
      </c>
      <c r="AM147" s="406">
        <v>669</v>
      </c>
      <c r="AN147" s="406">
        <v>259</v>
      </c>
      <c r="AO147" s="406">
        <v>391</v>
      </c>
      <c r="AP147" s="406">
        <v>0</v>
      </c>
      <c r="AQ147" s="406">
        <v>650</v>
      </c>
      <c r="AR147" s="406">
        <v>1</v>
      </c>
      <c r="AS147" s="406">
        <v>210</v>
      </c>
      <c r="AT147" s="406">
        <v>210</v>
      </c>
      <c r="AU147" s="406">
        <v>0</v>
      </c>
    </row>
    <row r="148" spans="1:47" ht="16.5" customHeight="1">
      <c r="A148" s="14" t="s">
        <v>440</v>
      </c>
      <c r="B148" t="s">
        <v>174</v>
      </c>
      <c r="C148" s="14">
        <v>3545</v>
      </c>
      <c r="D148" s="14">
        <v>1703</v>
      </c>
      <c r="E148" s="14">
        <v>4305</v>
      </c>
      <c r="F148" s="14">
        <v>2107</v>
      </c>
      <c r="G148" s="14">
        <v>4747</v>
      </c>
      <c r="H148" s="14">
        <v>2391</v>
      </c>
      <c r="I148" s="14">
        <v>3109</v>
      </c>
      <c r="J148" s="14">
        <v>1604</v>
      </c>
      <c r="K148" s="14">
        <v>3884</v>
      </c>
      <c r="L148" s="14">
        <v>1992</v>
      </c>
      <c r="M148" s="473">
        <v>19590</v>
      </c>
      <c r="N148" s="473">
        <v>9797</v>
      </c>
      <c r="O148" s="14" t="s">
        <v>440</v>
      </c>
      <c r="P148" t="s">
        <v>174</v>
      </c>
      <c r="Q148" s="14">
        <v>1</v>
      </c>
      <c r="R148" s="14">
        <v>1</v>
      </c>
      <c r="S148" s="14">
        <v>1180</v>
      </c>
      <c r="T148" s="14">
        <v>520</v>
      </c>
      <c r="U148" s="14">
        <v>1188</v>
      </c>
      <c r="V148" s="14">
        <v>565</v>
      </c>
      <c r="W148" s="14">
        <v>0</v>
      </c>
      <c r="X148" s="14">
        <v>0</v>
      </c>
      <c r="Y148" s="14">
        <v>942</v>
      </c>
      <c r="Z148" s="14">
        <v>486</v>
      </c>
      <c r="AA148" s="473">
        <v>3311</v>
      </c>
      <c r="AB148" s="473">
        <v>1572</v>
      </c>
      <c r="AC148" s="14" t="s">
        <v>440</v>
      </c>
      <c r="AD148" t="s">
        <v>174</v>
      </c>
      <c r="AE148" s="406">
        <v>63</v>
      </c>
      <c r="AF148" s="406">
        <v>80</v>
      </c>
      <c r="AG148" s="406">
        <v>88</v>
      </c>
      <c r="AH148" s="406">
        <v>66</v>
      </c>
      <c r="AI148" s="406">
        <v>74</v>
      </c>
      <c r="AJ148" s="406">
        <v>371</v>
      </c>
      <c r="AK148" s="406">
        <v>205</v>
      </c>
      <c r="AL148" s="406">
        <v>5</v>
      </c>
      <c r="AM148" s="406">
        <v>210</v>
      </c>
      <c r="AN148" s="406">
        <v>338</v>
      </c>
      <c r="AO148" s="406">
        <v>30</v>
      </c>
      <c r="AP148" s="406">
        <v>1</v>
      </c>
      <c r="AQ148" s="406">
        <v>369</v>
      </c>
      <c r="AR148" s="406">
        <v>49</v>
      </c>
      <c r="AS148" s="406">
        <v>25</v>
      </c>
      <c r="AT148" s="406">
        <v>25</v>
      </c>
      <c r="AU148" s="406">
        <v>0</v>
      </c>
    </row>
    <row r="149" spans="1:47" ht="16.5" customHeight="1">
      <c r="A149" s="14" t="s">
        <v>440</v>
      </c>
      <c r="B149" t="s">
        <v>324</v>
      </c>
      <c r="C149" s="14">
        <v>11198</v>
      </c>
      <c r="D149" s="14">
        <v>5592</v>
      </c>
      <c r="E149" s="14">
        <v>13982</v>
      </c>
      <c r="F149" s="14">
        <v>6735</v>
      </c>
      <c r="G149" s="14">
        <v>8308</v>
      </c>
      <c r="H149" s="14">
        <v>4066</v>
      </c>
      <c r="I149" s="14">
        <v>2909</v>
      </c>
      <c r="J149" s="14">
        <v>1466</v>
      </c>
      <c r="K149" s="14">
        <v>2778</v>
      </c>
      <c r="L149" s="14">
        <v>1437</v>
      </c>
      <c r="M149" s="473">
        <v>39175</v>
      </c>
      <c r="N149" s="473">
        <v>19296</v>
      </c>
      <c r="O149" s="14" t="s">
        <v>440</v>
      </c>
      <c r="P149" t="s">
        <v>324</v>
      </c>
      <c r="Q149" s="14">
        <v>0</v>
      </c>
      <c r="R149" s="14">
        <v>0</v>
      </c>
      <c r="S149" s="14">
        <v>5472</v>
      </c>
      <c r="T149" s="14">
        <v>2579</v>
      </c>
      <c r="U149" s="14">
        <v>2196</v>
      </c>
      <c r="V149" s="14">
        <v>1066</v>
      </c>
      <c r="W149" s="14">
        <v>5</v>
      </c>
      <c r="X149" s="14">
        <v>0</v>
      </c>
      <c r="Y149" s="14">
        <v>838</v>
      </c>
      <c r="Z149" s="14">
        <v>438</v>
      </c>
      <c r="AA149" s="473">
        <v>8511</v>
      </c>
      <c r="AB149" s="473">
        <v>4083</v>
      </c>
      <c r="AC149" s="14" t="s">
        <v>440</v>
      </c>
      <c r="AD149" t="s">
        <v>324</v>
      </c>
      <c r="AE149" s="406">
        <v>263</v>
      </c>
      <c r="AF149" s="406">
        <v>290</v>
      </c>
      <c r="AG149" s="406">
        <v>254</v>
      </c>
      <c r="AH149" s="406">
        <v>149</v>
      </c>
      <c r="AI149" s="406">
        <v>130</v>
      </c>
      <c r="AJ149" s="406">
        <v>1086</v>
      </c>
      <c r="AK149" s="406">
        <v>603</v>
      </c>
      <c r="AL149" s="406">
        <v>154</v>
      </c>
      <c r="AM149" s="406">
        <v>757</v>
      </c>
      <c r="AN149" s="406">
        <v>334</v>
      </c>
      <c r="AO149" s="406">
        <v>396</v>
      </c>
      <c r="AP149" s="406">
        <v>15</v>
      </c>
      <c r="AQ149" s="406">
        <v>745</v>
      </c>
      <c r="AR149" s="406">
        <v>1</v>
      </c>
      <c r="AS149" s="406">
        <v>267</v>
      </c>
      <c r="AT149" s="406">
        <v>249</v>
      </c>
      <c r="AU149" s="406">
        <v>18</v>
      </c>
    </row>
    <row r="150" spans="1:47" ht="16.5" customHeight="1">
      <c r="A150" s="14" t="s">
        <v>440</v>
      </c>
      <c r="B150" t="s">
        <v>233</v>
      </c>
      <c r="C150" s="14">
        <v>9833</v>
      </c>
      <c r="D150" s="14">
        <v>4850</v>
      </c>
      <c r="E150" s="14">
        <v>10315</v>
      </c>
      <c r="F150" s="14">
        <v>4927</v>
      </c>
      <c r="G150" s="14">
        <v>5517</v>
      </c>
      <c r="H150" s="14">
        <v>2762</v>
      </c>
      <c r="I150" s="14">
        <v>2063</v>
      </c>
      <c r="J150" s="14">
        <v>1002</v>
      </c>
      <c r="K150" s="14">
        <v>1909</v>
      </c>
      <c r="L150" s="14">
        <v>956</v>
      </c>
      <c r="M150" s="473">
        <v>29637</v>
      </c>
      <c r="N150" s="473">
        <v>14497</v>
      </c>
      <c r="O150" s="14" t="s">
        <v>440</v>
      </c>
      <c r="P150" t="s">
        <v>233</v>
      </c>
      <c r="Q150" s="14">
        <v>1477</v>
      </c>
      <c r="R150" s="14">
        <v>708</v>
      </c>
      <c r="S150" s="14">
        <v>4032</v>
      </c>
      <c r="T150" s="14">
        <v>1848</v>
      </c>
      <c r="U150" s="14">
        <v>1378</v>
      </c>
      <c r="V150" s="14">
        <v>700</v>
      </c>
      <c r="W150" s="14">
        <v>98</v>
      </c>
      <c r="X150" s="14">
        <v>48</v>
      </c>
      <c r="Y150" s="14">
        <v>540</v>
      </c>
      <c r="Z150" s="14">
        <v>275</v>
      </c>
      <c r="AA150" s="473">
        <v>7525</v>
      </c>
      <c r="AB150" s="473">
        <v>3579</v>
      </c>
      <c r="AC150" s="14" t="s">
        <v>440</v>
      </c>
      <c r="AD150" t="s">
        <v>233</v>
      </c>
      <c r="AE150" s="406">
        <v>186</v>
      </c>
      <c r="AF150" s="406">
        <v>198</v>
      </c>
      <c r="AG150" s="406">
        <v>150</v>
      </c>
      <c r="AH150" s="406">
        <v>71</v>
      </c>
      <c r="AI150" s="406">
        <v>64</v>
      </c>
      <c r="AJ150" s="406">
        <v>669</v>
      </c>
      <c r="AK150" s="406">
        <v>432</v>
      </c>
      <c r="AL150" s="406">
        <v>51</v>
      </c>
      <c r="AM150" s="406">
        <v>483</v>
      </c>
      <c r="AN150" s="406">
        <v>248</v>
      </c>
      <c r="AO150" s="406">
        <v>259</v>
      </c>
      <c r="AP150" s="406">
        <v>7</v>
      </c>
      <c r="AQ150" s="406">
        <v>514</v>
      </c>
      <c r="AR150" s="406">
        <v>12</v>
      </c>
      <c r="AS150" s="406">
        <v>178</v>
      </c>
      <c r="AT150" s="406">
        <v>174</v>
      </c>
      <c r="AU150" s="406">
        <v>4</v>
      </c>
    </row>
    <row r="151" spans="1:47" ht="16.5" customHeight="1">
      <c r="A151" s="14" t="s">
        <v>440</v>
      </c>
      <c r="B151" t="s">
        <v>325</v>
      </c>
      <c r="C151" s="14">
        <v>11684</v>
      </c>
      <c r="D151" s="14">
        <v>5677</v>
      </c>
      <c r="E151" s="14">
        <v>11808</v>
      </c>
      <c r="F151" s="14">
        <v>5819</v>
      </c>
      <c r="G151" s="14">
        <v>7639</v>
      </c>
      <c r="H151" s="14">
        <v>3852</v>
      </c>
      <c r="I151" s="14">
        <v>2990</v>
      </c>
      <c r="J151" s="14">
        <v>1588</v>
      </c>
      <c r="K151" s="14">
        <v>2368</v>
      </c>
      <c r="L151" s="14">
        <v>1240</v>
      </c>
      <c r="M151" s="473">
        <v>36489</v>
      </c>
      <c r="N151" s="473">
        <v>18176</v>
      </c>
      <c r="O151" s="14" t="s">
        <v>440</v>
      </c>
      <c r="P151" t="s">
        <v>325</v>
      </c>
      <c r="Q151" s="14">
        <v>38</v>
      </c>
      <c r="R151" s="14">
        <v>16</v>
      </c>
      <c r="S151" s="14">
        <v>3632</v>
      </c>
      <c r="T151" s="14">
        <v>1709</v>
      </c>
      <c r="U151" s="14">
        <v>1963</v>
      </c>
      <c r="V151" s="14">
        <v>963</v>
      </c>
      <c r="W151" s="14">
        <v>25</v>
      </c>
      <c r="X151" s="14">
        <v>10</v>
      </c>
      <c r="Y151" s="14">
        <v>651</v>
      </c>
      <c r="Z151" s="14">
        <v>322</v>
      </c>
      <c r="AA151" s="473">
        <v>6309</v>
      </c>
      <c r="AB151" s="473">
        <v>3020</v>
      </c>
      <c r="AC151" s="14" t="s">
        <v>440</v>
      </c>
      <c r="AD151" t="s">
        <v>325</v>
      </c>
      <c r="AE151" s="406">
        <v>273</v>
      </c>
      <c r="AF151" s="406">
        <v>274</v>
      </c>
      <c r="AG151" s="406">
        <v>246</v>
      </c>
      <c r="AH151" s="406">
        <v>150</v>
      </c>
      <c r="AI151" s="406">
        <v>125</v>
      </c>
      <c r="AJ151" s="406">
        <v>1068</v>
      </c>
      <c r="AK151" s="406">
        <v>620</v>
      </c>
      <c r="AL151" s="406">
        <v>55</v>
      </c>
      <c r="AM151" s="406">
        <v>675</v>
      </c>
      <c r="AN151" s="406">
        <v>237</v>
      </c>
      <c r="AO151" s="406">
        <v>425</v>
      </c>
      <c r="AP151" s="406">
        <v>2</v>
      </c>
      <c r="AQ151" s="406">
        <v>664</v>
      </c>
      <c r="AR151" s="406">
        <v>6</v>
      </c>
      <c r="AS151" s="406">
        <v>281</v>
      </c>
      <c r="AT151" s="406">
        <v>264</v>
      </c>
      <c r="AU151" s="406">
        <v>17</v>
      </c>
    </row>
    <row r="152" spans="1:47">
      <c r="A152" s="97"/>
      <c r="B152" s="102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31"/>
      <c r="N152" s="131"/>
      <c r="O152" s="123"/>
      <c r="P152" s="102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31"/>
      <c r="AB152" s="131"/>
      <c r="AC152" s="123"/>
      <c r="AD152" s="102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7"/>
      <c r="AT152" s="97"/>
      <c r="AU152" s="97"/>
    </row>
    <row r="153" spans="1:47">
      <c r="B153" s="98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487"/>
      <c r="N153" s="487"/>
      <c r="O153" s="124"/>
      <c r="P153" s="98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487"/>
      <c r="AB153" s="487"/>
      <c r="AC153" s="124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</row>
    <row r="154" spans="1:47">
      <c r="A154" s="86" t="s">
        <v>354</v>
      </c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479"/>
      <c r="M154" s="479"/>
      <c r="N154" s="112"/>
      <c r="O154" s="86" t="s">
        <v>355</v>
      </c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479"/>
      <c r="AA154" s="479"/>
      <c r="AB154" s="112"/>
      <c r="AC154" s="86" t="s">
        <v>356</v>
      </c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6"/>
      <c r="AT154" s="87"/>
      <c r="AU154" s="87"/>
    </row>
    <row r="155" spans="1:47">
      <c r="A155" s="86" t="s">
        <v>190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479"/>
      <c r="M155" s="479"/>
      <c r="N155" s="112"/>
      <c r="O155" s="86" t="s">
        <v>190</v>
      </c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479"/>
      <c r="AA155" s="479"/>
      <c r="AB155" s="112"/>
      <c r="AC155" s="86" t="s">
        <v>474</v>
      </c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6"/>
      <c r="AT155" s="87"/>
      <c r="AU155" s="87"/>
    </row>
    <row r="156" spans="1:47">
      <c r="A156" s="86" t="s">
        <v>279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479"/>
      <c r="M156" s="479"/>
      <c r="N156" s="112"/>
      <c r="O156" s="86" t="s">
        <v>279</v>
      </c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479"/>
      <c r="AA156" s="479"/>
      <c r="AB156" s="112"/>
      <c r="AC156" s="86" t="s">
        <v>279</v>
      </c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6"/>
      <c r="AT156" s="87"/>
      <c r="AU156" s="87"/>
    </row>
    <row r="157" spans="1:47"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485"/>
      <c r="N157" s="485"/>
      <c r="O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485"/>
      <c r="AB157" s="485"/>
      <c r="AC157" s="119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</row>
    <row r="158" spans="1:47">
      <c r="A158" s="89" t="s">
        <v>265</v>
      </c>
      <c r="C158" s="119"/>
      <c r="D158" s="119"/>
      <c r="E158" s="119"/>
      <c r="F158" s="119"/>
      <c r="G158" s="119"/>
      <c r="H158" s="119"/>
      <c r="I158" s="119"/>
      <c r="J158" s="119"/>
      <c r="K158" s="119" t="s">
        <v>112</v>
      </c>
      <c r="L158" s="119"/>
      <c r="M158" s="485"/>
      <c r="N158" s="485"/>
      <c r="O158" s="89" t="s">
        <v>265</v>
      </c>
      <c r="Q158" s="119"/>
      <c r="R158" s="119"/>
      <c r="S158" s="119"/>
      <c r="T158" s="119"/>
      <c r="U158" s="119"/>
      <c r="V158" s="119"/>
      <c r="W158" s="119"/>
      <c r="X158" s="119"/>
      <c r="Y158" s="119" t="s">
        <v>112</v>
      </c>
      <c r="Z158" s="119"/>
      <c r="AA158" s="485"/>
      <c r="AB158" s="485"/>
      <c r="AC158" s="89" t="s">
        <v>265</v>
      </c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Q158" s="100"/>
      <c r="AR158" s="100"/>
      <c r="AT158" s="100" t="s">
        <v>112</v>
      </c>
    </row>
    <row r="159" spans="1:47"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485"/>
      <c r="N159" s="485"/>
      <c r="O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485"/>
      <c r="AB159" s="485"/>
      <c r="AC159" s="119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</row>
    <row r="160" spans="1:47" ht="16.5" customHeight="1">
      <c r="A160" s="451"/>
      <c r="B160" s="160"/>
      <c r="C160" s="27" t="s">
        <v>74</v>
      </c>
      <c r="D160" s="73"/>
      <c r="E160" s="27" t="s">
        <v>75</v>
      </c>
      <c r="F160" s="73"/>
      <c r="G160" s="27" t="s">
        <v>76</v>
      </c>
      <c r="H160" s="73"/>
      <c r="I160" s="27" t="s">
        <v>77</v>
      </c>
      <c r="J160" s="73"/>
      <c r="K160" s="27" t="s">
        <v>78</v>
      </c>
      <c r="L160" s="73"/>
      <c r="M160" s="495" t="s">
        <v>73</v>
      </c>
      <c r="N160" s="496"/>
      <c r="O160" s="138"/>
      <c r="P160" s="447"/>
      <c r="Q160" s="27" t="s">
        <v>74</v>
      </c>
      <c r="R160" s="73"/>
      <c r="S160" s="27" t="s">
        <v>75</v>
      </c>
      <c r="T160" s="73"/>
      <c r="U160" s="27" t="s">
        <v>76</v>
      </c>
      <c r="V160" s="73"/>
      <c r="W160" s="27" t="s">
        <v>77</v>
      </c>
      <c r="X160" s="73"/>
      <c r="Y160" s="27" t="s">
        <v>78</v>
      </c>
      <c r="Z160" s="73"/>
      <c r="AA160" s="495" t="s">
        <v>73</v>
      </c>
      <c r="AB160" s="496"/>
      <c r="AC160" s="138"/>
      <c r="AD160" s="160"/>
      <c r="AE160" s="559" t="s">
        <v>59</v>
      </c>
      <c r="AF160" s="559"/>
      <c r="AG160" s="559"/>
      <c r="AH160" s="559"/>
      <c r="AI160" s="559"/>
      <c r="AJ160" s="560"/>
      <c r="AK160" s="209" t="s">
        <v>47</v>
      </c>
      <c r="AL160" s="239"/>
      <c r="AM160" s="243"/>
      <c r="AN160" s="209" t="s">
        <v>259</v>
      </c>
      <c r="AO160" s="241"/>
      <c r="AP160" s="404"/>
      <c r="AQ160" s="91"/>
      <c r="AR160" s="405"/>
      <c r="AS160" s="209" t="s">
        <v>176</v>
      </c>
      <c r="AT160" s="239"/>
      <c r="AU160" s="243"/>
    </row>
    <row r="161" spans="1:48" s="277" customFormat="1" ht="24.75" customHeight="1">
      <c r="A161" s="446" t="s">
        <v>338</v>
      </c>
      <c r="B161" s="282" t="s">
        <v>191</v>
      </c>
      <c r="C161" s="193" t="s">
        <v>257</v>
      </c>
      <c r="D161" s="193" t="s">
        <v>79</v>
      </c>
      <c r="E161" s="193" t="s">
        <v>257</v>
      </c>
      <c r="F161" s="193" t="s">
        <v>79</v>
      </c>
      <c r="G161" s="193" t="s">
        <v>257</v>
      </c>
      <c r="H161" s="193" t="s">
        <v>79</v>
      </c>
      <c r="I161" s="193" t="s">
        <v>257</v>
      </c>
      <c r="J161" s="193" t="s">
        <v>79</v>
      </c>
      <c r="K161" s="193" t="s">
        <v>257</v>
      </c>
      <c r="L161" s="193" t="s">
        <v>79</v>
      </c>
      <c r="M161" s="195" t="s">
        <v>257</v>
      </c>
      <c r="N161" s="195" t="s">
        <v>79</v>
      </c>
      <c r="O161" s="446" t="s">
        <v>338</v>
      </c>
      <c r="P161" s="452" t="s">
        <v>191</v>
      </c>
      <c r="Q161" s="193" t="s">
        <v>257</v>
      </c>
      <c r="R161" s="193" t="s">
        <v>79</v>
      </c>
      <c r="S161" s="193" t="s">
        <v>257</v>
      </c>
      <c r="T161" s="193" t="s">
        <v>79</v>
      </c>
      <c r="U161" s="193" t="s">
        <v>257</v>
      </c>
      <c r="V161" s="193" t="s">
        <v>79</v>
      </c>
      <c r="W161" s="193" t="s">
        <v>257</v>
      </c>
      <c r="X161" s="193" t="s">
        <v>79</v>
      </c>
      <c r="Y161" s="193" t="s">
        <v>257</v>
      </c>
      <c r="Z161" s="193" t="s">
        <v>79</v>
      </c>
      <c r="AA161" s="195" t="s">
        <v>257</v>
      </c>
      <c r="AB161" s="195" t="s">
        <v>79</v>
      </c>
      <c r="AC161" s="446" t="s">
        <v>338</v>
      </c>
      <c r="AD161" s="282" t="s">
        <v>191</v>
      </c>
      <c r="AE161" s="269" t="s">
        <v>177</v>
      </c>
      <c r="AF161" s="269" t="s">
        <v>178</v>
      </c>
      <c r="AG161" s="269" t="s">
        <v>179</v>
      </c>
      <c r="AH161" s="269" t="s">
        <v>180</v>
      </c>
      <c r="AI161" s="269" t="s">
        <v>181</v>
      </c>
      <c r="AJ161" s="283" t="s">
        <v>73</v>
      </c>
      <c r="AK161" s="284" t="s">
        <v>183</v>
      </c>
      <c r="AL161" s="284" t="s">
        <v>184</v>
      </c>
      <c r="AM161" s="271" t="s">
        <v>182</v>
      </c>
      <c r="AN161" s="343" t="s">
        <v>258</v>
      </c>
      <c r="AO161" s="271" t="s">
        <v>185</v>
      </c>
      <c r="AP161" s="271" t="s">
        <v>186</v>
      </c>
      <c r="AQ161" s="272" t="s">
        <v>339</v>
      </c>
      <c r="AR161" s="271" t="s">
        <v>58</v>
      </c>
      <c r="AS161" s="274" t="s">
        <v>65</v>
      </c>
      <c r="AT161" s="275" t="s">
        <v>63</v>
      </c>
      <c r="AU161" s="274" t="s">
        <v>66</v>
      </c>
    </row>
    <row r="162" spans="1:48" s="277" customFormat="1">
      <c r="A162" s="375"/>
      <c r="B162" s="221"/>
      <c r="C162" s="184"/>
      <c r="D162" s="184"/>
      <c r="E162" s="184"/>
      <c r="F162" s="184"/>
      <c r="G162" s="184"/>
      <c r="H162" s="184"/>
      <c r="I162" s="184"/>
      <c r="J162" s="184"/>
      <c r="K162" s="184"/>
      <c r="L162" s="184"/>
      <c r="M162" s="490"/>
      <c r="N162" s="490"/>
      <c r="O162" s="377"/>
      <c r="P162" s="408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490"/>
      <c r="AB162" s="490"/>
      <c r="AC162" s="377"/>
      <c r="AD162" s="408"/>
      <c r="AE162" s="222"/>
      <c r="AF162" s="222"/>
      <c r="AG162" s="222"/>
      <c r="AH162" s="222"/>
      <c r="AI162" s="222"/>
      <c r="AJ162" s="288"/>
      <c r="AK162" s="291"/>
      <c r="AL162" s="291"/>
      <c r="AM162" s="292"/>
      <c r="AN162" s="293"/>
      <c r="AO162" s="294"/>
      <c r="AP162" s="294"/>
      <c r="AQ162" s="295"/>
      <c r="AR162" s="294"/>
      <c r="AS162" s="289"/>
      <c r="AT162" s="290"/>
      <c r="AU162" s="289"/>
    </row>
    <row r="163" spans="1:48">
      <c r="A163" s="96"/>
      <c r="B163" s="70" t="s">
        <v>81</v>
      </c>
      <c r="C163" s="121">
        <f t="shared" ref="C163:N163" si="15">SUM(C165:C185)</f>
        <v>132453</v>
      </c>
      <c r="D163" s="121">
        <f t="shared" si="15"/>
        <v>67679</v>
      </c>
      <c r="E163" s="121">
        <f t="shared" si="15"/>
        <v>88519</v>
      </c>
      <c r="F163" s="121">
        <f t="shared" si="15"/>
        <v>46131</v>
      </c>
      <c r="G163" s="121">
        <f t="shared" si="15"/>
        <v>55243</v>
      </c>
      <c r="H163" s="121">
        <f t="shared" si="15"/>
        <v>28664</v>
      </c>
      <c r="I163" s="121">
        <f t="shared" si="15"/>
        <v>28265</v>
      </c>
      <c r="J163" s="121">
        <f t="shared" si="15"/>
        <v>14744</v>
      </c>
      <c r="K163" s="121">
        <f t="shared" si="15"/>
        <v>19936</v>
      </c>
      <c r="L163" s="121">
        <f t="shared" si="15"/>
        <v>10275</v>
      </c>
      <c r="M163" s="121">
        <f t="shared" si="15"/>
        <v>324416</v>
      </c>
      <c r="N163" s="121">
        <f t="shared" si="15"/>
        <v>167493</v>
      </c>
      <c r="O163" s="121"/>
      <c r="P163" s="409" t="s">
        <v>81</v>
      </c>
      <c r="Q163" s="121">
        <f t="shared" ref="Q163:AB163" si="16">SUM(Q165:Q185)</f>
        <v>18855</v>
      </c>
      <c r="R163" s="121">
        <f t="shared" si="16"/>
        <v>9481</v>
      </c>
      <c r="S163" s="121">
        <f t="shared" si="16"/>
        <v>21860</v>
      </c>
      <c r="T163" s="121">
        <f t="shared" si="16"/>
        <v>11248</v>
      </c>
      <c r="U163" s="121">
        <f t="shared" si="16"/>
        <v>12093</v>
      </c>
      <c r="V163" s="121">
        <f t="shared" si="16"/>
        <v>6154</v>
      </c>
      <c r="W163" s="121">
        <f t="shared" si="16"/>
        <v>2356</v>
      </c>
      <c r="X163" s="121">
        <f t="shared" si="16"/>
        <v>1257</v>
      </c>
      <c r="Y163" s="121">
        <f t="shared" si="16"/>
        <v>4038</v>
      </c>
      <c r="Z163" s="121">
        <f t="shared" si="16"/>
        <v>2073</v>
      </c>
      <c r="AA163" s="121">
        <f t="shared" si="16"/>
        <v>59202</v>
      </c>
      <c r="AB163" s="121">
        <f t="shared" si="16"/>
        <v>30213</v>
      </c>
      <c r="AC163" s="121"/>
      <c r="AD163" s="409" t="s">
        <v>81</v>
      </c>
      <c r="AE163" s="70">
        <f t="shared" ref="AE163:AU163" si="17">SUM(AE165:AE185)</f>
        <v>2570</v>
      </c>
      <c r="AF163" s="70">
        <f t="shared" si="17"/>
        <v>2308</v>
      </c>
      <c r="AG163" s="70">
        <f t="shared" si="17"/>
        <v>1880</v>
      </c>
      <c r="AH163" s="70">
        <f t="shared" si="17"/>
        <v>1327</v>
      </c>
      <c r="AI163" s="70">
        <f t="shared" si="17"/>
        <v>972</v>
      </c>
      <c r="AJ163" s="70">
        <f t="shared" si="17"/>
        <v>9057</v>
      </c>
      <c r="AK163" s="70">
        <f>SUM(AK165:AK185)</f>
        <v>4119</v>
      </c>
      <c r="AL163" s="70">
        <f>SUM(AL165:AL185)</f>
        <v>532</v>
      </c>
      <c r="AM163" s="70">
        <f>SUM(AM165:AM185)</f>
        <v>4651</v>
      </c>
      <c r="AN163" s="70">
        <f t="shared" si="17"/>
        <v>3399</v>
      </c>
      <c r="AO163" s="70">
        <f t="shared" si="17"/>
        <v>2499</v>
      </c>
      <c r="AP163" s="70">
        <f t="shared" si="17"/>
        <v>195</v>
      </c>
      <c r="AQ163" s="70">
        <f t="shared" si="17"/>
        <v>6093</v>
      </c>
      <c r="AR163" s="70">
        <f t="shared" si="17"/>
        <v>379</v>
      </c>
      <c r="AS163" s="70">
        <f t="shared" si="17"/>
        <v>2428</v>
      </c>
      <c r="AT163" s="70">
        <f t="shared" si="17"/>
        <v>2070</v>
      </c>
      <c r="AU163" s="70">
        <f t="shared" si="17"/>
        <v>358</v>
      </c>
    </row>
    <row r="164" spans="1:48">
      <c r="A164" s="96"/>
      <c r="B164" s="70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409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409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</row>
    <row r="165" spans="1:48" ht="15" customHeight="1">
      <c r="A165" s="14" t="s">
        <v>326</v>
      </c>
      <c r="B165" s="14" t="s">
        <v>327</v>
      </c>
      <c r="C165" s="14">
        <v>10207</v>
      </c>
      <c r="D165" s="14">
        <v>5429</v>
      </c>
      <c r="E165" s="14">
        <v>6500</v>
      </c>
      <c r="F165" s="14">
        <v>3578</v>
      </c>
      <c r="G165" s="14">
        <v>4907</v>
      </c>
      <c r="H165" s="14">
        <v>2740</v>
      </c>
      <c r="I165" s="14">
        <v>2487</v>
      </c>
      <c r="J165" s="14">
        <v>1391</v>
      </c>
      <c r="K165" s="14">
        <v>1880</v>
      </c>
      <c r="L165" s="14">
        <v>1023</v>
      </c>
      <c r="M165" s="473">
        <v>25981</v>
      </c>
      <c r="N165" s="473">
        <v>14161</v>
      </c>
      <c r="O165" s="14" t="s">
        <v>326</v>
      </c>
      <c r="P165" t="s">
        <v>327</v>
      </c>
      <c r="Q165" s="14">
        <v>0</v>
      </c>
      <c r="R165" s="14">
        <v>0</v>
      </c>
      <c r="S165" s="14">
        <v>1408</v>
      </c>
      <c r="T165" s="14">
        <v>752</v>
      </c>
      <c r="U165" s="14">
        <v>1095</v>
      </c>
      <c r="V165" s="14">
        <v>589</v>
      </c>
      <c r="W165" s="14">
        <v>18</v>
      </c>
      <c r="X165" s="14">
        <v>10</v>
      </c>
      <c r="Y165" s="14">
        <v>595</v>
      </c>
      <c r="Z165" s="14">
        <v>346</v>
      </c>
      <c r="AA165" s="473">
        <v>3116</v>
      </c>
      <c r="AB165" s="473">
        <v>1697</v>
      </c>
      <c r="AC165" s="14" t="s">
        <v>326</v>
      </c>
      <c r="AD165" t="s">
        <v>327</v>
      </c>
      <c r="AE165" s="406">
        <v>260</v>
      </c>
      <c r="AF165" s="406">
        <v>217</v>
      </c>
      <c r="AG165" s="406">
        <v>149</v>
      </c>
      <c r="AH165" s="406">
        <v>92</v>
      </c>
      <c r="AI165" s="406">
        <v>60</v>
      </c>
      <c r="AJ165" s="406">
        <v>778</v>
      </c>
      <c r="AK165" s="406">
        <v>322</v>
      </c>
      <c r="AL165" s="406">
        <v>18</v>
      </c>
      <c r="AM165" s="406">
        <v>340</v>
      </c>
      <c r="AN165" s="406">
        <v>220</v>
      </c>
      <c r="AO165" s="406">
        <v>220</v>
      </c>
      <c r="AP165" s="406">
        <v>0</v>
      </c>
      <c r="AQ165" s="88">
        <v>440</v>
      </c>
      <c r="AR165" s="406">
        <v>9</v>
      </c>
      <c r="AS165" s="406">
        <v>188</v>
      </c>
      <c r="AT165" s="406">
        <v>165</v>
      </c>
      <c r="AU165" s="406">
        <v>23</v>
      </c>
    </row>
    <row r="166" spans="1:48" ht="15" customHeight="1">
      <c r="A166" s="14" t="s">
        <v>326</v>
      </c>
      <c r="B166" s="14" t="s">
        <v>235</v>
      </c>
      <c r="C166" s="14">
        <v>5950</v>
      </c>
      <c r="D166" s="14">
        <v>2962</v>
      </c>
      <c r="E166" s="14">
        <v>3832</v>
      </c>
      <c r="F166" s="14">
        <v>1978</v>
      </c>
      <c r="G166" s="14">
        <v>1987</v>
      </c>
      <c r="H166" s="14">
        <v>916</v>
      </c>
      <c r="I166" s="14">
        <v>716</v>
      </c>
      <c r="J166" s="14">
        <v>318</v>
      </c>
      <c r="K166" s="14">
        <v>540</v>
      </c>
      <c r="L166" s="14">
        <v>238</v>
      </c>
      <c r="M166" s="473">
        <v>13025</v>
      </c>
      <c r="N166" s="473">
        <v>6412</v>
      </c>
      <c r="O166" s="14" t="s">
        <v>326</v>
      </c>
      <c r="P166" t="s">
        <v>235</v>
      </c>
      <c r="Q166" s="14">
        <v>132</v>
      </c>
      <c r="R166" s="14">
        <v>67</v>
      </c>
      <c r="S166" s="14">
        <v>730</v>
      </c>
      <c r="T166" s="14">
        <v>361</v>
      </c>
      <c r="U166" s="14">
        <v>476</v>
      </c>
      <c r="V166" s="14">
        <v>218</v>
      </c>
      <c r="W166" s="14">
        <v>15</v>
      </c>
      <c r="X166" s="14">
        <v>2</v>
      </c>
      <c r="Y166" s="14">
        <v>117</v>
      </c>
      <c r="Z166" s="14">
        <v>47</v>
      </c>
      <c r="AA166" s="473">
        <v>1470</v>
      </c>
      <c r="AB166" s="473">
        <v>695</v>
      </c>
      <c r="AC166" s="14" t="s">
        <v>326</v>
      </c>
      <c r="AD166" t="s">
        <v>235</v>
      </c>
      <c r="AE166" s="406">
        <v>118</v>
      </c>
      <c r="AF166" s="406">
        <v>106</v>
      </c>
      <c r="AG166" s="406">
        <v>81</v>
      </c>
      <c r="AH166" s="406">
        <v>48</v>
      </c>
      <c r="AI166" s="406">
        <v>36</v>
      </c>
      <c r="AJ166" s="406">
        <v>389</v>
      </c>
      <c r="AK166" s="406">
        <v>171</v>
      </c>
      <c r="AL166" s="406">
        <v>45</v>
      </c>
      <c r="AM166" s="406">
        <v>216</v>
      </c>
      <c r="AN166" s="406">
        <v>104</v>
      </c>
      <c r="AO166" s="406">
        <v>131</v>
      </c>
      <c r="AP166" s="406">
        <v>0</v>
      </c>
      <c r="AQ166" s="88">
        <v>235</v>
      </c>
      <c r="AR166" s="406">
        <v>5</v>
      </c>
      <c r="AS166" s="406">
        <v>139</v>
      </c>
      <c r="AT166" s="406">
        <v>109</v>
      </c>
      <c r="AU166" s="406">
        <v>30</v>
      </c>
      <c r="AV166"/>
    </row>
    <row r="167" spans="1:48" ht="15" customHeight="1">
      <c r="A167" s="14" t="s">
        <v>326</v>
      </c>
      <c r="B167" s="14" t="s">
        <v>54</v>
      </c>
      <c r="C167" s="14">
        <v>3798</v>
      </c>
      <c r="D167" s="14">
        <v>2061</v>
      </c>
      <c r="E167" s="14">
        <v>1556</v>
      </c>
      <c r="F167" s="14">
        <v>894</v>
      </c>
      <c r="G167" s="14">
        <v>983</v>
      </c>
      <c r="H167" s="14">
        <v>563</v>
      </c>
      <c r="I167" s="14">
        <v>555</v>
      </c>
      <c r="J167" s="14">
        <v>327</v>
      </c>
      <c r="K167" s="14">
        <v>432</v>
      </c>
      <c r="L167" s="14">
        <v>279</v>
      </c>
      <c r="M167" s="473">
        <v>7324</v>
      </c>
      <c r="N167" s="473">
        <v>4124</v>
      </c>
      <c r="O167" s="14" t="s">
        <v>326</v>
      </c>
      <c r="P167" t="s">
        <v>54</v>
      </c>
      <c r="Q167" s="14">
        <v>913</v>
      </c>
      <c r="R167" s="14">
        <v>469</v>
      </c>
      <c r="S167" s="14">
        <v>409</v>
      </c>
      <c r="T167" s="14">
        <v>239</v>
      </c>
      <c r="U167" s="14">
        <v>229</v>
      </c>
      <c r="V167" s="14">
        <v>125</v>
      </c>
      <c r="W167" s="14">
        <v>64</v>
      </c>
      <c r="X167" s="14">
        <v>39</v>
      </c>
      <c r="Y167" s="14">
        <v>84</v>
      </c>
      <c r="Z167" s="14">
        <v>48</v>
      </c>
      <c r="AA167" s="473">
        <v>1699</v>
      </c>
      <c r="AB167" s="473">
        <v>920</v>
      </c>
      <c r="AC167" s="14" t="s">
        <v>326</v>
      </c>
      <c r="AD167" t="s">
        <v>54</v>
      </c>
      <c r="AE167" s="406">
        <v>62</v>
      </c>
      <c r="AF167" s="406">
        <v>47</v>
      </c>
      <c r="AG167" s="406">
        <v>34</v>
      </c>
      <c r="AH167" s="406">
        <v>25</v>
      </c>
      <c r="AI167" s="406">
        <v>23</v>
      </c>
      <c r="AJ167" s="406">
        <v>191</v>
      </c>
      <c r="AK167" s="406">
        <v>80</v>
      </c>
      <c r="AL167" s="406">
        <v>14</v>
      </c>
      <c r="AM167" s="406">
        <v>94</v>
      </c>
      <c r="AN167" s="406">
        <v>48</v>
      </c>
      <c r="AO167" s="406">
        <v>31</v>
      </c>
      <c r="AP167" s="406">
        <v>37</v>
      </c>
      <c r="AQ167" s="88">
        <v>116</v>
      </c>
      <c r="AR167" s="406">
        <v>2</v>
      </c>
      <c r="AS167" s="406">
        <v>86</v>
      </c>
      <c r="AT167" s="406">
        <v>55</v>
      </c>
      <c r="AU167" s="406">
        <v>31</v>
      </c>
      <c r="AV167"/>
    </row>
    <row r="168" spans="1:48" ht="15" customHeight="1">
      <c r="A168" s="14" t="s">
        <v>326</v>
      </c>
      <c r="B168" s="14" t="s">
        <v>243</v>
      </c>
      <c r="C168" s="14">
        <v>5599</v>
      </c>
      <c r="D168" s="14">
        <v>2846</v>
      </c>
      <c r="E168" s="14">
        <v>4604</v>
      </c>
      <c r="F168" s="14">
        <v>2395</v>
      </c>
      <c r="G168" s="14">
        <v>2820</v>
      </c>
      <c r="H168" s="14">
        <v>1511</v>
      </c>
      <c r="I168" s="14">
        <v>1809</v>
      </c>
      <c r="J168" s="14">
        <v>1028</v>
      </c>
      <c r="K168" s="14">
        <v>1401</v>
      </c>
      <c r="L168" s="14">
        <v>757</v>
      </c>
      <c r="M168" s="473">
        <v>16233</v>
      </c>
      <c r="N168" s="473">
        <v>8537</v>
      </c>
      <c r="O168" s="14" t="s">
        <v>326</v>
      </c>
      <c r="P168" t="s">
        <v>243</v>
      </c>
      <c r="Q168" s="14">
        <v>119</v>
      </c>
      <c r="R168" s="14">
        <v>51</v>
      </c>
      <c r="S168" s="14">
        <v>699</v>
      </c>
      <c r="T168" s="14">
        <v>327</v>
      </c>
      <c r="U168" s="14">
        <v>501</v>
      </c>
      <c r="V168" s="14">
        <v>236</v>
      </c>
      <c r="W168" s="14">
        <v>43</v>
      </c>
      <c r="X168" s="14">
        <v>30</v>
      </c>
      <c r="Y168" s="14">
        <v>273</v>
      </c>
      <c r="Z168" s="14">
        <v>137</v>
      </c>
      <c r="AA168" s="473">
        <v>1635</v>
      </c>
      <c r="AB168" s="473">
        <v>781</v>
      </c>
      <c r="AC168" s="14" t="s">
        <v>326</v>
      </c>
      <c r="AD168" t="s">
        <v>243</v>
      </c>
      <c r="AE168" s="406">
        <v>109</v>
      </c>
      <c r="AF168" s="406">
        <v>95</v>
      </c>
      <c r="AG168" s="406">
        <v>76</v>
      </c>
      <c r="AH168" s="406">
        <v>62</v>
      </c>
      <c r="AI168" s="406">
        <v>48</v>
      </c>
      <c r="AJ168" s="406">
        <v>390</v>
      </c>
      <c r="AK168" s="406">
        <v>216</v>
      </c>
      <c r="AL168" s="406">
        <v>19</v>
      </c>
      <c r="AM168" s="406">
        <v>235</v>
      </c>
      <c r="AN168" s="406">
        <v>114</v>
      </c>
      <c r="AO168" s="406">
        <v>117</v>
      </c>
      <c r="AP168" s="406">
        <v>0</v>
      </c>
      <c r="AQ168" s="88">
        <v>231</v>
      </c>
      <c r="AR168" s="406">
        <v>2</v>
      </c>
      <c r="AS168" s="406">
        <v>106</v>
      </c>
      <c r="AT168" s="406">
        <v>106</v>
      </c>
      <c r="AU168" s="406">
        <v>0</v>
      </c>
      <c r="AV168"/>
    </row>
    <row r="169" spans="1:48" ht="15" customHeight="1">
      <c r="A169" s="14" t="s">
        <v>328</v>
      </c>
      <c r="B169" s="14" t="s">
        <v>329</v>
      </c>
      <c r="C169" s="14">
        <v>10484</v>
      </c>
      <c r="D169" s="14">
        <v>5515</v>
      </c>
      <c r="E169" s="14">
        <v>6000</v>
      </c>
      <c r="F169" s="14">
        <v>3402</v>
      </c>
      <c r="G169" s="14">
        <v>3865</v>
      </c>
      <c r="H169" s="14">
        <v>2165</v>
      </c>
      <c r="I169" s="14">
        <v>1840</v>
      </c>
      <c r="J169" s="14">
        <v>989</v>
      </c>
      <c r="K169" s="14">
        <v>1074</v>
      </c>
      <c r="L169" s="14">
        <v>564</v>
      </c>
      <c r="M169" s="473">
        <v>23263</v>
      </c>
      <c r="N169" s="473">
        <v>12635</v>
      </c>
      <c r="O169" s="14" t="s">
        <v>328</v>
      </c>
      <c r="P169" t="s">
        <v>329</v>
      </c>
      <c r="Q169" s="14">
        <v>3948</v>
      </c>
      <c r="R169" s="14">
        <v>2008</v>
      </c>
      <c r="S169" s="14">
        <v>1337</v>
      </c>
      <c r="T169" s="14">
        <v>775</v>
      </c>
      <c r="U169" s="14">
        <v>772</v>
      </c>
      <c r="V169" s="14">
        <v>438</v>
      </c>
      <c r="W169" s="14">
        <v>290</v>
      </c>
      <c r="X169" s="14">
        <v>153</v>
      </c>
      <c r="Y169" s="14">
        <v>201</v>
      </c>
      <c r="Z169" s="14">
        <v>103</v>
      </c>
      <c r="AA169" s="473">
        <v>6548</v>
      </c>
      <c r="AB169" s="473">
        <v>3477</v>
      </c>
      <c r="AC169" s="14" t="s">
        <v>328</v>
      </c>
      <c r="AD169" t="s">
        <v>329</v>
      </c>
      <c r="AE169" s="406">
        <v>162</v>
      </c>
      <c r="AF169" s="406">
        <v>139</v>
      </c>
      <c r="AG169" s="406">
        <v>117</v>
      </c>
      <c r="AH169" s="406">
        <v>83</v>
      </c>
      <c r="AI169" s="406">
        <v>63</v>
      </c>
      <c r="AJ169" s="406">
        <v>564</v>
      </c>
      <c r="AK169" s="406">
        <v>277</v>
      </c>
      <c r="AL169" s="406">
        <v>27</v>
      </c>
      <c r="AM169" s="406">
        <v>304</v>
      </c>
      <c r="AN169" s="406">
        <v>185</v>
      </c>
      <c r="AO169" s="406">
        <v>186</v>
      </c>
      <c r="AP169" s="406">
        <v>4</v>
      </c>
      <c r="AQ169" s="88">
        <v>375</v>
      </c>
      <c r="AR169" s="406">
        <v>6</v>
      </c>
      <c r="AS169" s="406">
        <v>165</v>
      </c>
      <c r="AT169" s="406">
        <v>133</v>
      </c>
      <c r="AU169" s="406">
        <v>32</v>
      </c>
      <c r="AV169"/>
    </row>
    <row r="170" spans="1:48" ht="15" customHeight="1">
      <c r="A170" s="14" t="s">
        <v>328</v>
      </c>
      <c r="B170" s="14" t="s">
        <v>330</v>
      </c>
      <c r="C170" s="14">
        <v>6812</v>
      </c>
      <c r="D170" s="14">
        <v>3293</v>
      </c>
      <c r="E170" s="14">
        <v>4221</v>
      </c>
      <c r="F170" s="14">
        <v>2068</v>
      </c>
      <c r="G170" s="14">
        <v>2376</v>
      </c>
      <c r="H170" s="14">
        <v>1125</v>
      </c>
      <c r="I170" s="14">
        <v>1051</v>
      </c>
      <c r="J170" s="14">
        <v>513</v>
      </c>
      <c r="K170" s="14">
        <v>779</v>
      </c>
      <c r="L170" s="14">
        <v>396</v>
      </c>
      <c r="M170" s="473">
        <v>15239</v>
      </c>
      <c r="N170" s="473">
        <v>7395</v>
      </c>
      <c r="O170" s="14" t="s">
        <v>328</v>
      </c>
      <c r="P170" t="s">
        <v>330</v>
      </c>
      <c r="Q170" s="14">
        <v>511</v>
      </c>
      <c r="R170" s="14">
        <v>243</v>
      </c>
      <c r="S170" s="14">
        <v>987</v>
      </c>
      <c r="T170" s="14">
        <v>481</v>
      </c>
      <c r="U170" s="14">
        <v>569</v>
      </c>
      <c r="V170" s="14">
        <v>272</v>
      </c>
      <c r="W170" s="14">
        <v>71</v>
      </c>
      <c r="X170" s="14">
        <v>31</v>
      </c>
      <c r="Y170" s="14">
        <v>223</v>
      </c>
      <c r="Z170" s="14">
        <v>113</v>
      </c>
      <c r="AA170" s="473">
        <v>2361</v>
      </c>
      <c r="AB170" s="473">
        <v>1140</v>
      </c>
      <c r="AC170" s="14" t="s">
        <v>328</v>
      </c>
      <c r="AD170" t="s">
        <v>330</v>
      </c>
      <c r="AE170" s="406">
        <v>158</v>
      </c>
      <c r="AF170" s="406">
        <v>142</v>
      </c>
      <c r="AG170" s="406">
        <v>112</v>
      </c>
      <c r="AH170" s="406">
        <v>73</v>
      </c>
      <c r="AI170" s="406">
        <v>48</v>
      </c>
      <c r="AJ170" s="406">
        <v>533</v>
      </c>
      <c r="AK170" s="406">
        <v>215</v>
      </c>
      <c r="AL170" s="406">
        <v>74</v>
      </c>
      <c r="AM170" s="406">
        <v>289</v>
      </c>
      <c r="AN170" s="406">
        <v>171</v>
      </c>
      <c r="AO170" s="406">
        <v>165</v>
      </c>
      <c r="AP170" s="406">
        <v>0</v>
      </c>
      <c r="AQ170" s="88">
        <v>336</v>
      </c>
      <c r="AR170" s="406">
        <v>19</v>
      </c>
      <c r="AS170" s="406">
        <v>181</v>
      </c>
      <c r="AT170" s="406">
        <v>146</v>
      </c>
      <c r="AU170" s="406">
        <v>35</v>
      </c>
      <c r="AV170"/>
    </row>
    <row r="171" spans="1:48" ht="15" customHeight="1">
      <c r="A171" s="14" t="s">
        <v>328</v>
      </c>
      <c r="B171" s="14" t="s">
        <v>331</v>
      </c>
      <c r="C171" s="14">
        <v>10743</v>
      </c>
      <c r="D171" s="14">
        <v>5369</v>
      </c>
      <c r="E171" s="14">
        <v>9856</v>
      </c>
      <c r="F171" s="14">
        <v>4989</v>
      </c>
      <c r="G171" s="14">
        <v>5653</v>
      </c>
      <c r="H171" s="14">
        <v>2774</v>
      </c>
      <c r="I171" s="14">
        <v>2674</v>
      </c>
      <c r="J171" s="14">
        <v>1275</v>
      </c>
      <c r="K171" s="14">
        <v>1938</v>
      </c>
      <c r="L171" s="14">
        <v>908</v>
      </c>
      <c r="M171" s="473">
        <v>30864</v>
      </c>
      <c r="N171" s="473">
        <v>15315</v>
      </c>
      <c r="O171" s="14" t="s">
        <v>328</v>
      </c>
      <c r="P171" t="s">
        <v>331</v>
      </c>
      <c r="Q171" s="14">
        <v>371</v>
      </c>
      <c r="R171" s="14">
        <v>189</v>
      </c>
      <c r="S171" s="14">
        <v>3411</v>
      </c>
      <c r="T171" s="14">
        <v>1689</v>
      </c>
      <c r="U171" s="14">
        <v>1425</v>
      </c>
      <c r="V171" s="14">
        <v>676</v>
      </c>
      <c r="W171" s="14">
        <v>38</v>
      </c>
      <c r="X171" s="14">
        <v>17</v>
      </c>
      <c r="Y171" s="14">
        <v>406</v>
      </c>
      <c r="Z171" s="14">
        <v>173</v>
      </c>
      <c r="AA171" s="473">
        <v>5651</v>
      </c>
      <c r="AB171" s="473">
        <v>2744</v>
      </c>
      <c r="AC171" s="14" t="s">
        <v>328</v>
      </c>
      <c r="AD171" t="s">
        <v>331</v>
      </c>
      <c r="AE171" s="406">
        <v>194</v>
      </c>
      <c r="AF171" s="406">
        <v>196</v>
      </c>
      <c r="AG171" s="406">
        <v>166</v>
      </c>
      <c r="AH171" s="406">
        <v>141</v>
      </c>
      <c r="AI171" s="406">
        <v>110</v>
      </c>
      <c r="AJ171" s="406">
        <v>807</v>
      </c>
      <c r="AK171" s="406">
        <v>409</v>
      </c>
      <c r="AL171" s="406">
        <v>23</v>
      </c>
      <c r="AM171" s="406">
        <v>432</v>
      </c>
      <c r="AN171" s="406">
        <v>376</v>
      </c>
      <c r="AO171" s="406">
        <v>155</v>
      </c>
      <c r="AP171" s="406">
        <v>16</v>
      </c>
      <c r="AQ171" s="88">
        <v>547</v>
      </c>
      <c r="AR171" s="406">
        <v>43</v>
      </c>
      <c r="AS171" s="406">
        <v>172</v>
      </c>
      <c r="AT171" s="406">
        <v>159</v>
      </c>
      <c r="AU171" s="406">
        <v>13</v>
      </c>
      <c r="AV171"/>
    </row>
    <row r="172" spans="1:48" ht="15" customHeight="1">
      <c r="A172" s="14" t="s">
        <v>332</v>
      </c>
      <c r="B172" s="14" t="s">
        <v>333</v>
      </c>
      <c r="C172" s="14">
        <v>6741</v>
      </c>
      <c r="D172" s="14">
        <v>3741</v>
      </c>
      <c r="E172" s="14">
        <v>4395</v>
      </c>
      <c r="F172" s="14">
        <v>2531</v>
      </c>
      <c r="G172" s="14">
        <v>2368</v>
      </c>
      <c r="H172" s="14">
        <v>1424</v>
      </c>
      <c r="I172" s="14">
        <v>1024</v>
      </c>
      <c r="J172" s="14">
        <v>588</v>
      </c>
      <c r="K172" s="14">
        <v>606</v>
      </c>
      <c r="L172" s="14">
        <v>313</v>
      </c>
      <c r="M172" s="473">
        <v>15134</v>
      </c>
      <c r="N172" s="473">
        <v>8597</v>
      </c>
      <c r="O172" s="14" t="s">
        <v>332</v>
      </c>
      <c r="P172" t="s">
        <v>333</v>
      </c>
      <c r="Q172" s="14">
        <v>872</v>
      </c>
      <c r="R172" s="14">
        <v>504</v>
      </c>
      <c r="S172" s="14">
        <v>807</v>
      </c>
      <c r="T172" s="14">
        <v>442</v>
      </c>
      <c r="U172" s="14">
        <v>496</v>
      </c>
      <c r="V172" s="14">
        <v>280</v>
      </c>
      <c r="W172" s="14">
        <v>113</v>
      </c>
      <c r="X172" s="14">
        <v>68</v>
      </c>
      <c r="Y172" s="14">
        <v>83</v>
      </c>
      <c r="Z172" s="14">
        <v>50</v>
      </c>
      <c r="AA172" s="473">
        <v>2371</v>
      </c>
      <c r="AB172" s="473">
        <v>1344</v>
      </c>
      <c r="AC172" s="14" t="s">
        <v>332</v>
      </c>
      <c r="AD172" t="s">
        <v>333</v>
      </c>
      <c r="AE172" s="406">
        <v>113</v>
      </c>
      <c r="AF172" s="406">
        <v>105</v>
      </c>
      <c r="AG172" s="406">
        <v>86</v>
      </c>
      <c r="AH172" s="406">
        <v>59</v>
      </c>
      <c r="AI172" s="406">
        <v>47</v>
      </c>
      <c r="AJ172" s="406">
        <v>410</v>
      </c>
      <c r="AK172" s="406">
        <v>155</v>
      </c>
      <c r="AL172" s="406">
        <v>27</v>
      </c>
      <c r="AM172" s="406">
        <v>182</v>
      </c>
      <c r="AN172" s="406">
        <v>100</v>
      </c>
      <c r="AO172" s="406">
        <v>124</v>
      </c>
      <c r="AP172" s="406">
        <v>0</v>
      </c>
      <c r="AQ172" s="88">
        <v>224</v>
      </c>
      <c r="AR172" s="406">
        <v>6</v>
      </c>
      <c r="AS172" s="406">
        <v>125</v>
      </c>
      <c r="AT172" s="406">
        <v>99</v>
      </c>
      <c r="AU172" s="406">
        <v>26</v>
      </c>
      <c r="AV172"/>
    </row>
    <row r="173" spans="1:48" ht="15" customHeight="1">
      <c r="A173" s="14" t="s">
        <v>332</v>
      </c>
      <c r="B173" s="14" t="s">
        <v>334</v>
      </c>
      <c r="C173" s="14">
        <v>2173</v>
      </c>
      <c r="D173" s="14">
        <v>1060</v>
      </c>
      <c r="E173" s="14">
        <v>1818</v>
      </c>
      <c r="F173" s="14">
        <v>946</v>
      </c>
      <c r="G173" s="14">
        <v>841</v>
      </c>
      <c r="H173" s="14">
        <v>439</v>
      </c>
      <c r="I173" s="14">
        <v>392</v>
      </c>
      <c r="J173" s="14">
        <v>197</v>
      </c>
      <c r="K173" s="14">
        <v>251</v>
      </c>
      <c r="L173" s="14">
        <v>127</v>
      </c>
      <c r="M173" s="473">
        <v>5475</v>
      </c>
      <c r="N173" s="473">
        <v>2769</v>
      </c>
      <c r="O173" s="14" t="s">
        <v>332</v>
      </c>
      <c r="P173" t="s">
        <v>334</v>
      </c>
      <c r="Q173" s="14">
        <v>103</v>
      </c>
      <c r="R173" s="14">
        <v>54</v>
      </c>
      <c r="S173" s="14">
        <v>534</v>
      </c>
      <c r="T173" s="14">
        <v>268</v>
      </c>
      <c r="U173" s="14">
        <v>167</v>
      </c>
      <c r="V173" s="14">
        <v>76</v>
      </c>
      <c r="W173" s="14">
        <v>2</v>
      </c>
      <c r="X173" s="14">
        <v>1</v>
      </c>
      <c r="Y173" s="14">
        <v>12</v>
      </c>
      <c r="Z173" s="14">
        <v>7</v>
      </c>
      <c r="AA173" s="473">
        <v>818</v>
      </c>
      <c r="AB173" s="473">
        <v>406</v>
      </c>
      <c r="AC173" s="14" t="s">
        <v>332</v>
      </c>
      <c r="AD173" t="s">
        <v>334</v>
      </c>
      <c r="AE173" s="406">
        <v>60</v>
      </c>
      <c r="AF173" s="406">
        <v>54</v>
      </c>
      <c r="AG173" s="406">
        <v>36</v>
      </c>
      <c r="AH173" s="406">
        <v>24</v>
      </c>
      <c r="AI173" s="406">
        <v>16</v>
      </c>
      <c r="AJ173" s="406">
        <v>190</v>
      </c>
      <c r="AK173" s="406">
        <v>79</v>
      </c>
      <c r="AL173" s="406">
        <v>24</v>
      </c>
      <c r="AM173" s="406">
        <v>103</v>
      </c>
      <c r="AN173" s="406">
        <v>85</v>
      </c>
      <c r="AO173" s="406">
        <v>52</v>
      </c>
      <c r="AP173" s="406">
        <v>1</v>
      </c>
      <c r="AQ173" s="88">
        <v>138</v>
      </c>
      <c r="AR173" s="406">
        <v>5</v>
      </c>
      <c r="AS173" s="406">
        <v>95</v>
      </c>
      <c r="AT173" s="406">
        <v>54</v>
      </c>
      <c r="AU173" s="406">
        <v>41</v>
      </c>
      <c r="AV173"/>
    </row>
    <row r="174" spans="1:48" ht="15" customHeight="1">
      <c r="A174" s="14" t="s">
        <v>332</v>
      </c>
      <c r="B174" s="14" t="s">
        <v>335</v>
      </c>
      <c r="C174" s="14">
        <v>1573</v>
      </c>
      <c r="D174" s="14">
        <v>759</v>
      </c>
      <c r="E174" s="14">
        <v>1014</v>
      </c>
      <c r="F174" s="14">
        <v>533</v>
      </c>
      <c r="G174" s="14">
        <v>583</v>
      </c>
      <c r="H174" s="14">
        <v>297</v>
      </c>
      <c r="I174" s="14">
        <v>272</v>
      </c>
      <c r="J174" s="14">
        <v>120</v>
      </c>
      <c r="K174" s="14">
        <v>187</v>
      </c>
      <c r="L174" s="14">
        <v>90</v>
      </c>
      <c r="M174" s="473">
        <v>3629</v>
      </c>
      <c r="N174" s="473">
        <v>1799</v>
      </c>
      <c r="O174" s="14" t="s">
        <v>332</v>
      </c>
      <c r="P174" t="s">
        <v>335</v>
      </c>
      <c r="Q174" s="14">
        <v>2</v>
      </c>
      <c r="R174" s="14">
        <v>2</v>
      </c>
      <c r="S174" s="14">
        <v>171</v>
      </c>
      <c r="T174" s="14">
        <v>97</v>
      </c>
      <c r="U174" s="14">
        <v>67</v>
      </c>
      <c r="V174" s="14">
        <v>32</v>
      </c>
      <c r="W174" s="14">
        <v>2</v>
      </c>
      <c r="X174" s="14">
        <v>1</v>
      </c>
      <c r="Y174" s="14">
        <v>2</v>
      </c>
      <c r="Z174" s="14">
        <v>0</v>
      </c>
      <c r="AA174" s="473">
        <v>244</v>
      </c>
      <c r="AB174" s="473">
        <v>132</v>
      </c>
      <c r="AC174" s="14" t="s">
        <v>332</v>
      </c>
      <c r="AD174" t="s">
        <v>335</v>
      </c>
      <c r="AE174" s="406">
        <v>48</v>
      </c>
      <c r="AF174" s="406">
        <v>41</v>
      </c>
      <c r="AG174" s="406">
        <v>36</v>
      </c>
      <c r="AH174" s="406">
        <v>25</v>
      </c>
      <c r="AI174" s="406">
        <v>14</v>
      </c>
      <c r="AJ174" s="406">
        <v>164</v>
      </c>
      <c r="AK174" s="406">
        <v>36</v>
      </c>
      <c r="AL174" s="406">
        <v>19</v>
      </c>
      <c r="AM174" s="406">
        <v>55</v>
      </c>
      <c r="AN174" s="406">
        <v>40</v>
      </c>
      <c r="AO174" s="406">
        <v>33</v>
      </c>
      <c r="AP174" s="406">
        <v>1</v>
      </c>
      <c r="AQ174" s="88">
        <v>74</v>
      </c>
      <c r="AR174" s="406">
        <v>2</v>
      </c>
      <c r="AS174" s="406">
        <v>54</v>
      </c>
      <c r="AT174" s="406">
        <v>48</v>
      </c>
      <c r="AU174" s="406">
        <v>6</v>
      </c>
      <c r="AV174"/>
    </row>
    <row r="175" spans="1:48" ht="15" customHeight="1">
      <c r="A175" s="14" t="s">
        <v>332</v>
      </c>
      <c r="B175" s="14" t="s">
        <v>236</v>
      </c>
      <c r="C175" s="14">
        <v>2953</v>
      </c>
      <c r="D175" s="14">
        <v>1416</v>
      </c>
      <c r="E175" s="14">
        <v>1307</v>
      </c>
      <c r="F175" s="14">
        <v>675</v>
      </c>
      <c r="G175" s="14">
        <v>635</v>
      </c>
      <c r="H175" s="14">
        <v>282</v>
      </c>
      <c r="I175" s="14">
        <v>376</v>
      </c>
      <c r="J175" s="14">
        <v>200</v>
      </c>
      <c r="K175" s="14">
        <v>199</v>
      </c>
      <c r="L175" s="14">
        <v>95</v>
      </c>
      <c r="M175" s="473">
        <v>5470</v>
      </c>
      <c r="N175" s="473">
        <v>2668</v>
      </c>
      <c r="O175" s="14" t="s">
        <v>332</v>
      </c>
      <c r="P175" t="s">
        <v>236</v>
      </c>
      <c r="Q175" s="14">
        <v>560</v>
      </c>
      <c r="R175" s="14">
        <v>265</v>
      </c>
      <c r="S175" s="14">
        <v>311</v>
      </c>
      <c r="T175" s="14">
        <v>156</v>
      </c>
      <c r="U175" s="14">
        <v>118</v>
      </c>
      <c r="V175" s="14">
        <v>55</v>
      </c>
      <c r="W175" s="14">
        <v>64</v>
      </c>
      <c r="X175" s="14">
        <v>31</v>
      </c>
      <c r="Y175" s="14">
        <v>30</v>
      </c>
      <c r="Z175" s="14">
        <v>14</v>
      </c>
      <c r="AA175" s="473">
        <v>1083</v>
      </c>
      <c r="AB175" s="473">
        <v>521</v>
      </c>
      <c r="AC175" s="14" t="s">
        <v>332</v>
      </c>
      <c r="AD175" t="s">
        <v>236</v>
      </c>
      <c r="AE175" s="406">
        <v>65</v>
      </c>
      <c r="AF175" s="406">
        <v>57</v>
      </c>
      <c r="AG175" s="406">
        <v>41</v>
      </c>
      <c r="AH175" s="406">
        <v>29</v>
      </c>
      <c r="AI175" s="406">
        <v>17</v>
      </c>
      <c r="AJ175" s="406">
        <v>209</v>
      </c>
      <c r="AK175" s="406">
        <v>84</v>
      </c>
      <c r="AL175" s="406">
        <v>17</v>
      </c>
      <c r="AM175" s="406">
        <v>101</v>
      </c>
      <c r="AN175" s="406">
        <v>78</v>
      </c>
      <c r="AO175" s="406">
        <v>52</v>
      </c>
      <c r="AP175" s="406">
        <v>0</v>
      </c>
      <c r="AQ175" s="88">
        <v>130</v>
      </c>
      <c r="AR175" s="406">
        <v>1</v>
      </c>
      <c r="AS175" s="406">
        <v>68</v>
      </c>
      <c r="AT175" s="406">
        <v>57</v>
      </c>
      <c r="AU175" s="406">
        <v>11</v>
      </c>
      <c r="AV175"/>
    </row>
    <row r="176" spans="1:48" ht="15" customHeight="1">
      <c r="A176" s="14" t="s">
        <v>332</v>
      </c>
      <c r="B176" s="14" t="s">
        <v>237</v>
      </c>
      <c r="C176" s="14">
        <v>8331</v>
      </c>
      <c r="D176" s="14">
        <v>4418</v>
      </c>
      <c r="E176" s="14">
        <v>5779</v>
      </c>
      <c r="F176" s="14">
        <v>3131</v>
      </c>
      <c r="G176" s="14">
        <v>3285</v>
      </c>
      <c r="H176" s="14">
        <v>1747</v>
      </c>
      <c r="I176" s="14">
        <v>1645</v>
      </c>
      <c r="J176" s="14">
        <v>840</v>
      </c>
      <c r="K176" s="14">
        <v>1060</v>
      </c>
      <c r="L176" s="14">
        <v>549</v>
      </c>
      <c r="M176" s="473">
        <v>20100</v>
      </c>
      <c r="N176" s="473">
        <v>10685</v>
      </c>
      <c r="O176" s="14" t="s">
        <v>332</v>
      </c>
      <c r="P176" t="s">
        <v>237</v>
      </c>
      <c r="Q176" s="14">
        <v>229</v>
      </c>
      <c r="R176" s="14">
        <v>110</v>
      </c>
      <c r="S176" s="14">
        <v>983</v>
      </c>
      <c r="T176" s="14">
        <v>530</v>
      </c>
      <c r="U176" s="14">
        <v>420</v>
      </c>
      <c r="V176" s="14">
        <v>230</v>
      </c>
      <c r="W176" s="14">
        <v>31</v>
      </c>
      <c r="X176" s="14">
        <v>20</v>
      </c>
      <c r="Y176" s="14">
        <v>56</v>
      </c>
      <c r="Z176" s="14">
        <v>26</v>
      </c>
      <c r="AA176" s="473">
        <v>1719</v>
      </c>
      <c r="AB176" s="473">
        <v>916</v>
      </c>
      <c r="AC176" s="14" t="s">
        <v>332</v>
      </c>
      <c r="AD176" t="s">
        <v>237</v>
      </c>
      <c r="AE176" s="406">
        <v>187</v>
      </c>
      <c r="AF176" s="406">
        <v>174</v>
      </c>
      <c r="AG176" s="406">
        <v>138</v>
      </c>
      <c r="AH176" s="406">
        <v>90</v>
      </c>
      <c r="AI176" s="406">
        <v>60</v>
      </c>
      <c r="AJ176" s="406">
        <v>649</v>
      </c>
      <c r="AK176" s="406">
        <v>257</v>
      </c>
      <c r="AL176" s="406">
        <v>43</v>
      </c>
      <c r="AM176" s="406">
        <v>300</v>
      </c>
      <c r="AN176" s="406">
        <v>179</v>
      </c>
      <c r="AO176" s="406">
        <v>203</v>
      </c>
      <c r="AP176" s="406">
        <v>4</v>
      </c>
      <c r="AQ176" s="88">
        <v>386</v>
      </c>
      <c r="AR176" s="406">
        <v>19</v>
      </c>
      <c r="AS176" s="406">
        <v>172</v>
      </c>
      <c r="AT176" s="406">
        <v>168</v>
      </c>
      <c r="AU176" s="406">
        <v>4</v>
      </c>
      <c r="AV176"/>
    </row>
    <row r="177" spans="1:48" ht="15" customHeight="1">
      <c r="A177" s="14" t="s">
        <v>332</v>
      </c>
      <c r="B177" s="14" t="s">
        <v>241</v>
      </c>
      <c r="C177" s="14">
        <v>4671</v>
      </c>
      <c r="D177" s="14">
        <v>2511</v>
      </c>
      <c r="E177" s="14">
        <v>2126</v>
      </c>
      <c r="F177" s="14">
        <v>1173</v>
      </c>
      <c r="G177" s="14">
        <v>1531</v>
      </c>
      <c r="H177" s="14">
        <v>778</v>
      </c>
      <c r="I177" s="14">
        <v>778</v>
      </c>
      <c r="J177" s="14">
        <v>419</v>
      </c>
      <c r="K177" s="14">
        <v>595</v>
      </c>
      <c r="L177" s="14">
        <v>302</v>
      </c>
      <c r="M177" s="473">
        <v>9701</v>
      </c>
      <c r="N177" s="473">
        <v>5183</v>
      </c>
      <c r="O177" s="14" t="s">
        <v>332</v>
      </c>
      <c r="P177" t="s">
        <v>241</v>
      </c>
      <c r="Q177" s="14">
        <v>1350</v>
      </c>
      <c r="R177" s="14">
        <v>725</v>
      </c>
      <c r="S177" s="14">
        <v>536</v>
      </c>
      <c r="T177" s="14">
        <v>318</v>
      </c>
      <c r="U177" s="14">
        <v>337</v>
      </c>
      <c r="V177" s="14">
        <v>177</v>
      </c>
      <c r="W177" s="14">
        <v>154</v>
      </c>
      <c r="X177" s="14">
        <v>86</v>
      </c>
      <c r="Y177" s="14">
        <v>119</v>
      </c>
      <c r="Z177" s="14">
        <v>59</v>
      </c>
      <c r="AA177" s="473">
        <v>2496</v>
      </c>
      <c r="AB177" s="473">
        <v>1365</v>
      </c>
      <c r="AC177" s="14" t="s">
        <v>332</v>
      </c>
      <c r="AD177" t="s">
        <v>241</v>
      </c>
      <c r="AE177" s="406">
        <v>73</v>
      </c>
      <c r="AF177" s="406">
        <v>63</v>
      </c>
      <c r="AG177" s="406">
        <v>55</v>
      </c>
      <c r="AH177" s="406">
        <v>39</v>
      </c>
      <c r="AI177" s="406">
        <v>28</v>
      </c>
      <c r="AJ177" s="406">
        <v>258</v>
      </c>
      <c r="AK177" s="406">
        <v>121</v>
      </c>
      <c r="AL177" s="406">
        <v>15</v>
      </c>
      <c r="AM177" s="406">
        <v>136</v>
      </c>
      <c r="AN177" s="406">
        <v>134</v>
      </c>
      <c r="AO177" s="406">
        <v>54</v>
      </c>
      <c r="AP177" s="406">
        <v>1</v>
      </c>
      <c r="AQ177" s="88">
        <v>189</v>
      </c>
      <c r="AR177" s="406">
        <v>15</v>
      </c>
      <c r="AS177" s="406">
        <v>66</v>
      </c>
      <c r="AT177" s="406">
        <v>52</v>
      </c>
      <c r="AU177" s="406">
        <v>14</v>
      </c>
      <c r="AV177"/>
    </row>
    <row r="178" spans="1:48" ht="15" customHeight="1">
      <c r="A178" s="14" t="s">
        <v>332</v>
      </c>
      <c r="B178" s="14" t="s">
        <v>242</v>
      </c>
      <c r="C178" s="14">
        <v>4739</v>
      </c>
      <c r="D178" s="14">
        <v>2397</v>
      </c>
      <c r="E178" s="14">
        <v>3258</v>
      </c>
      <c r="F178" s="14">
        <v>1539</v>
      </c>
      <c r="G178" s="14">
        <v>1976</v>
      </c>
      <c r="H178" s="14">
        <v>954</v>
      </c>
      <c r="I178" s="14">
        <v>869</v>
      </c>
      <c r="J178" s="14">
        <v>407</v>
      </c>
      <c r="K178" s="14">
        <v>579</v>
      </c>
      <c r="L178" s="14">
        <v>273</v>
      </c>
      <c r="M178" s="473">
        <v>11421</v>
      </c>
      <c r="N178" s="473">
        <v>5570</v>
      </c>
      <c r="O178" s="14" t="s">
        <v>332</v>
      </c>
      <c r="P178" t="s">
        <v>242</v>
      </c>
      <c r="Q178" s="14">
        <v>6</v>
      </c>
      <c r="R178" s="14">
        <v>2</v>
      </c>
      <c r="S178" s="14">
        <v>476</v>
      </c>
      <c r="T178" s="14">
        <v>233</v>
      </c>
      <c r="U178" s="14">
        <v>341</v>
      </c>
      <c r="V178" s="14">
        <v>172</v>
      </c>
      <c r="W178" s="14">
        <v>7</v>
      </c>
      <c r="X178" s="14">
        <v>2</v>
      </c>
      <c r="Y178" s="14">
        <v>66</v>
      </c>
      <c r="Z178" s="14">
        <v>26</v>
      </c>
      <c r="AA178" s="473">
        <v>896</v>
      </c>
      <c r="AB178" s="473">
        <v>435</v>
      </c>
      <c r="AC178" s="14" t="s">
        <v>332</v>
      </c>
      <c r="AD178" t="s">
        <v>242</v>
      </c>
      <c r="AE178" s="406">
        <v>118</v>
      </c>
      <c r="AF178" s="406">
        <v>109</v>
      </c>
      <c r="AG178" s="406">
        <v>82</v>
      </c>
      <c r="AH178" s="406">
        <v>50</v>
      </c>
      <c r="AI178" s="406">
        <v>35</v>
      </c>
      <c r="AJ178" s="406">
        <v>394</v>
      </c>
      <c r="AK178" s="406">
        <v>160</v>
      </c>
      <c r="AL178" s="406">
        <v>50</v>
      </c>
      <c r="AM178" s="406">
        <v>210</v>
      </c>
      <c r="AN178" s="406">
        <v>117</v>
      </c>
      <c r="AO178" s="406">
        <v>105</v>
      </c>
      <c r="AP178" s="406">
        <v>41</v>
      </c>
      <c r="AQ178" s="88">
        <v>263</v>
      </c>
      <c r="AR178" s="406">
        <v>10</v>
      </c>
      <c r="AS178" s="406">
        <v>123</v>
      </c>
      <c r="AT178" s="406">
        <v>101</v>
      </c>
      <c r="AU178" s="406">
        <v>22</v>
      </c>
      <c r="AV178"/>
    </row>
    <row r="179" spans="1:48" ht="15" customHeight="1">
      <c r="A179" s="14" t="s">
        <v>332</v>
      </c>
      <c r="B179" s="14" t="s">
        <v>55</v>
      </c>
      <c r="C179" s="14">
        <v>3250</v>
      </c>
      <c r="D179" s="14">
        <v>1582</v>
      </c>
      <c r="E179" s="14">
        <v>2718</v>
      </c>
      <c r="F179" s="14">
        <v>1367</v>
      </c>
      <c r="G179" s="14">
        <v>2775</v>
      </c>
      <c r="H179" s="14">
        <v>1475</v>
      </c>
      <c r="I179" s="14">
        <v>2224</v>
      </c>
      <c r="J179" s="14">
        <v>1130</v>
      </c>
      <c r="K179" s="14">
        <v>1491</v>
      </c>
      <c r="L179" s="14">
        <v>812</v>
      </c>
      <c r="M179" s="473">
        <v>12458</v>
      </c>
      <c r="N179" s="473">
        <v>6366</v>
      </c>
      <c r="O179" s="14" t="s">
        <v>332</v>
      </c>
      <c r="P179" t="s">
        <v>55</v>
      </c>
      <c r="Q179" s="14">
        <v>1164</v>
      </c>
      <c r="R179" s="14">
        <v>539</v>
      </c>
      <c r="S179" s="14">
        <v>741</v>
      </c>
      <c r="T179" s="14">
        <v>364</v>
      </c>
      <c r="U179" s="14">
        <v>909</v>
      </c>
      <c r="V179" s="14">
        <v>473</v>
      </c>
      <c r="W179" s="14">
        <v>605</v>
      </c>
      <c r="X179" s="14">
        <v>311</v>
      </c>
      <c r="Y179" s="14">
        <v>231</v>
      </c>
      <c r="Z179" s="14">
        <v>136</v>
      </c>
      <c r="AA179" s="473">
        <v>3650</v>
      </c>
      <c r="AB179" s="473">
        <v>1823</v>
      </c>
      <c r="AC179" s="14" t="s">
        <v>332</v>
      </c>
      <c r="AD179" t="s">
        <v>55</v>
      </c>
      <c r="AE179" s="406">
        <v>61</v>
      </c>
      <c r="AF179" s="406">
        <v>54</v>
      </c>
      <c r="AG179" s="406">
        <v>56</v>
      </c>
      <c r="AH179" s="406">
        <v>45</v>
      </c>
      <c r="AI179" s="406">
        <v>33</v>
      </c>
      <c r="AJ179" s="406">
        <v>249</v>
      </c>
      <c r="AK179" s="406">
        <v>174</v>
      </c>
      <c r="AL179" s="406">
        <v>1</v>
      </c>
      <c r="AM179" s="406">
        <v>175</v>
      </c>
      <c r="AN179" s="406">
        <v>207</v>
      </c>
      <c r="AO179" s="406">
        <v>28</v>
      </c>
      <c r="AP179" s="406">
        <v>13</v>
      </c>
      <c r="AQ179" s="88">
        <v>248</v>
      </c>
      <c r="AR179" s="406">
        <v>118</v>
      </c>
      <c r="AS179" s="406">
        <v>19</v>
      </c>
      <c r="AT179" s="406">
        <v>19</v>
      </c>
      <c r="AU179" s="406">
        <v>0</v>
      </c>
      <c r="AV179"/>
    </row>
    <row r="180" spans="1:48" ht="15" customHeight="1">
      <c r="A180" s="14" t="s">
        <v>332</v>
      </c>
      <c r="B180" s="14" t="s">
        <v>255</v>
      </c>
      <c r="C180" s="14">
        <v>16029</v>
      </c>
      <c r="D180" s="14">
        <v>8051</v>
      </c>
      <c r="E180" s="14">
        <v>11231</v>
      </c>
      <c r="F180" s="14">
        <v>5769</v>
      </c>
      <c r="G180" s="14">
        <v>7009</v>
      </c>
      <c r="H180" s="14">
        <v>3655</v>
      </c>
      <c r="I180" s="14">
        <v>3808</v>
      </c>
      <c r="J180" s="14">
        <v>2035</v>
      </c>
      <c r="K180" s="14">
        <v>2630</v>
      </c>
      <c r="L180" s="14">
        <v>1369</v>
      </c>
      <c r="M180" s="473">
        <v>40707</v>
      </c>
      <c r="N180" s="473">
        <v>20879</v>
      </c>
      <c r="O180" s="14" t="s">
        <v>332</v>
      </c>
      <c r="P180" t="s">
        <v>255</v>
      </c>
      <c r="Q180" s="14">
        <v>4116</v>
      </c>
      <c r="R180" s="14">
        <v>2048</v>
      </c>
      <c r="S180" s="14">
        <v>2918</v>
      </c>
      <c r="T180" s="14">
        <v>1533</v>
      </c>
      <c r="U180" s="14">
        <v>1461</v>
      </c>
      <c r="V180" s="14">
        <v>738</v>
      </c>
      <c r="W180" s="14">
        <v>293</v>
      </c>
      <c r="X180" s="14">
        <v>162</v>
      </c>
      <c r="Y180" s="14">
        <v>308</v>
      </c>
      <c r="Z180" s="14">
        <v>169</v>
      </c>
      <c r="AA180" s="473">
        <v>9096</v>
      </c>
      <c r="AB180" s="473">
        <v>4650</v>
      </c>
      <c r="AC180" s="14" t="s">
        <v>332</v>
      </c>
      <c r="AD180" t="s">
        <v>255</v>
      </c>
      <c r="AE180" s="406">
        <v>263</v>
      </c>
      <c r="AF180" s="406">
        <v>230</v>
      </c>
      <c r="AG180" s="406">
        <v>201</v>
      </c>
      <c r="AH180" s="406">
        <v>176</v>
      </c>
      <c r="AI180" s="406">
        <v>153</v>
      </c>
      <c r="AJ180" s="406">
        <v>1023</v>
      </c>
      <c r="AK180" s="406">
        <v>558</v>
      </c>
      <c r="AL180" s="406">
        <v>24</v>
      </c>
      <c r="AM180" s="406">
        <v>582</v>
      </c>
      <c r="AN180" s="406">
        <v>496</v>
      </c>
      <c r="AO180" s="406">
        <v>245</v>
      </c>
      <c r="AP180" s="406">
        <v>51</v>
      </c>
      <c r="AQ180" s="88">
        <v>792</v>
      </c>
      <c r="AR180" s="406">
        <v>63</v>
      </c>
      <c r="AS180" s="406">
        <v>188</v>
      </c>
      <c r="AT180" s="406">
        <v>183</v>
      </c>
      <c r="AU180" s="406">
        <v>5</v>
      </c>
      <c r="AV180"/>
    </row>
    <row r="181" spans="1:48" ht="15" customHeight="1">
      <c r="A181" s="14" t="s">
        <v>336</v>
      </c>
      <c r="B181" s="14" t="s">
        <v>337</v>
      </c>
      <c r="C181" s="14">
        <v>8449</v>
      </c>
      <c r="D181" s="14">
        <v>4234</v>
      </c>
      <c r="E181" s="14">
        <v>4368</v>
      </c>
      <c r="F181" s="14">
        <v>2171</v>
      </c>
      <c r="G181" s="14">
        <v>2836</v>
      </c>
      <c r="H181" s="14">
        <v>1316</v>
      </c>
      <c r="I181" s="14">
        <v>1379</v>
      </c>
      <c r="J181" s="14">
        <v>702</v>
      </c>
      <c r="K181" s="14">
        <v>723</v>
      </c>
      <c r="L181" s="14">
        <v>346</v>
      </c>
      <c r="M181" s="473">
        <v>17755</v>
      </c>
      <c r="N181" s="473">
        <v>8769</v>
      </c>
      <c r="O181" s="14" t="s">
        <v>336</v>
      </c>
      <c r="P181" t="s">
        <v>337</v>
      </c>
      <c r="Q181" s="14">
        <v>3172</v>
      </c>
      <c r="R181" s="14">
        <v>1593</v>
      </c>
      <c r="S181" s="14">
        <v>1093</v>
      </c>
      <c r="T181" s="14">
        <v>553</v>
      </c>
      <c r="U181" s="14">
        <v>633</v>
      </c>
      <c r="V181" s="14">
        <v>301</v>
      </c>
      <c r="W181" s="14">
        <v>248</v>
      </c>
      <c r="X181" s="14">
        <v>136</v>
      </c>
      <c r="Y181" s="14">
        <v>201</v>
      </c>
      <c r="Z181" s="14">
        <v>97</v>
      </c>
      <c r="AA181" s="473">
        <v>5347</v>
      </c>
      <c r="AB181" s="473">
        <v>2680</v>
      </c>
      <c r="AC181" s="14" t="s">
        <v>336</v>
      </c>
      <c r="AD181" t="s">
        <v>337</v>
      </c>
      <c r="AE181" s="406">
        <v>142</v>
      </c>
      <c r="AF181" s="406">
        <v>129</v>
      </c>
      <c r="AG181" s="406">
        <v>113</v>
      </c>
      <c r="AH181" s="406">
        <v>65</v>
      </c>
      <c r="AI181" s="406">
        <v>29</v>
      </c>
      <c r="AJ181" s="406">
        <v>478</v>
      </c>
      <c r="AK181" s="406">
        <v>147</v>
      </c>
      <c r="AL181" s="406">
        <v>28</v>
      </c>
      <c r="AM181" s="406">
        <v>175</v>
      </c>
      <c r="AN181" s="406">
        <v>141</v>
      </c>
      <c r="AO181" s="406">
        <v>195</v>
      </c>
      <c r="AP181" s="406">
        <v>4</v>
      </c>
      <c r="AQ181" s="88">
        <v>340</v>
      </c>
      <c r="AR181" s="406">
        <v>3</v>
      </c>
      <c r="AS181" s="406">
        <v>129</v>
      </c>
      <c r="AT181" s="406">
        <v>113</v>
      </c>
      <c r="AU181" s="406">
        <v>16</v>
      </c>
      <c r="AV181"/>
    </row>
    <row r="182" spans="1:48" ht="15" customHeight="1">
      <c r="A182" s="14" t="s">
        <v>336</v>
      </c>
      <c r="B182" s="14" t="s">
        <v>238</v>
      </c>
      <c r="C182" s="14">
        <v>5532</v>
      </c>
      <c r="D182" s="14">
        <v>2775</v>
      </c>
      <c r="E182" s="14">
        <v>4595</v>
      </c>
      <c r="F182" s="14">
        <v>2256</v>
      </c>
      <c r="G182" s="14">
        <v>2726</v>
      </c>
      <c r="H182" s="14">
        <v>1398</v>
      </c>
      <c r="I182" s="14">
        <v>1073</v>
      </c>
      <c r="J182" s="14">
        <v>537</v>
      </c>
      <c r="K182" s="14">
        <v>856</v>
      </c>
      <c r="L182" s="14">
        <v>422</v>
      </c>
      <c r="M182" s="473">
        <v>14782</v>
      </c>
      <c r="N182" s="473">
        <v>7388</v>
      </c>
      <c r="O182" s="14" t="s">
        <v>336</v>
      </c>
      <c r="P182" t="s">
        <v>238</v>
      </c>
      <c r="Q182" s="14">
        <v>498</v>
      </c>
      <c r="R182" s="14">
        <v>251</v>
      </c>
      <c r="S182" s="14">
        <v>1523</v>
      </c>
      <c r="T182" s="14">
        <v>738</v>
      </c>
      <c r="U182" s="14">
        <v>668</v>
      </c>
      <c r="V182" s="14">
        <v>350</v>
      </c>
      <c r="W182" s="14">
        <v>134</v>
      </c>
      <c r="X182" s="14">
        <v>63</v>
      </c>
      <c r="Y182" s="14">
        <v>315</v>
      </c>
      <c r="Z182" s="14">
        <v>159</v>
      </c>
      <c r="AA182" s="473">
        <v>3138</v>
      </c>
      <c r="AB182" s="473">
        <v>1561</v>
      </c>
      <c r="AC182" s="14" t="s">
        <v>336</v>
      </c>
      <c r="AD182" t="s">
        <v>238</v>
      </c>
      <c r="AE182" s="406">
        <v>114</v>
      </c>
      <c r="AF182" s="406">
        <v>111</v>
      </c>
      <c r="AG182" s="406">
        <v>81</v>
      </c>
      <c r="AH182" s="406">
        <v>51</v>
      </c>
      <c r="AI182" s="406">
        <v>38</v>
      </c>
      <c r="AJ182" s="406">
        <v>395</v>
      </c>
      <c r="AK182" s="406">
        <v>153</v>
      </c>
      <c r="AL182" s="406">
        <v>10</v>
      </c>
      <c r="AM182" s="406">
        <v>163</v>
      </c>
      <c r="AN182" s="406">
        <v>150</v>
      </c>
      <c r="AO182" s="406">
        <v>171</v>
      </c>
      <c r="AP182" s="406">
        <v>7</v>
      </c>
      <c r="AQ182" s="88">
        <v>328</v>
      </c>
      <c r="AR182" s="406">
        <v>14</v>
      </c>
      <c r="AS182" s="406">
        <v>113</v>
      </c>
      <c r="AT182" s="406">
        <v>85</v>
      </c>
      <c r="AU182" s="406">
        <v>28</v>
      </c>
      <c r="AV182"/>
    </row>
    <row r="183" spans="1:48" s="510" customFormat="1" ht="15" customHeight="1">
      <c r="A183" s="508" t="s">
        <v>336</v>
      </c>
      <c r="B183" s="508" t="s">
        <v>239</v>
      </c>
      <c r="C183" s="508">
        <v>2964</v>
      </c>
      <c r="D183" s="508">
        <v>1591</v>
      </c>
      <c r="E183" s="508">
        <v>1586</v>
      </c>
      <c r="F183" s="508">
        <v>795</v>
      </c>
      <c r="G183" s="508">
        <v>859</v>
      </c>
      <c r="H183" s="508">
        <v>438</v>
      </c>
      <c r="I183" s="508">
        <v>487</v>
      </c>
      <c r="J183" s="508">
        <v>253</v>
      </c>
      <c r="K183" s="508">
        <v>303</v>
      </c>
      <c r="L183" s="508">
        <v>161</v>
      </c>
      <c r="M183" s="513">
        <v>6199</v>
      </c>
      <c r="N183" s="513">
        <v>3238</v>
      </c>
      <c r="O183" s="508" t="s">
        <v>336</v>
      </c>
      <c r="P183" s="512" t="s">
        <v>239</v>
      </c>
      <c r="Q183" s="508">
        <v>94</v>
      </c>
      <c r="R183" s="508">
        <v>40</v>
      </c>
      <c r="S183" s="508">
        <v>317</v>
      </c>
      <c r="T183" s="508">
        <v>158</v>
      </c>
      <c r="U183" s="508">
        <v>215</v>
      </c>
      <c r="V183" s="508">
        <v>101</v>
      </c>
      <c r="W183" s="508">
        <v>21</v>
      </c>
      <c r="X183" s="508">
        <v>11</v>
      </c>
      <c r="Y183" s="508">
        <v>67</v>
      </c>
      <c r="Z183" s="508">
        <v>31</v>
      </c>
      <c r="AA183" s="513">
        <v>714</v>
      </c>
      <c r="AB183" s="513">
        <v>341</v>
      </c>
      <c r="AC183" s="508" t="s">
        <v>336</v>
      </c>
      <c r="AD183" s="512" t="s">
        <v>239</v>
      </c>
      <c r="AE183" s="518">
        <v>53</v>
      </c>
      <c r="AF183" s="518">
        <v>50</v>
      </c>
      <c r="AG183" s="518">
        <v>48</v>
      </c>
      <c r="AH183" s="518">
        <v>33</v>
      </c>
      <c r="AI183" s="518">
        <v>22</v>
      </c>
      <c r="AJ183" s="518">
        <v>206</v>
      </c>
      <c r="AK183" s="518">
        <v>90</v>
      </c>
      <c r="AL183" s="518">
        <v>16</v>
      </c>
      <c r="AM183" s="518">
        <v>106</v>
      </c>
      <c r="AN183" s="518">
        <v>80</v>
      </c>
      <c r="AO183" s="518">
        <v>33</v>
      </c>
      <c r="AP183" s="518">
        <v>3</v>
      </c>
      <c r="AQ183" s="350">
        <v>116</v>
      </c>
      <c r="AR183" s="518">
        <v>5</v>
      </c>
      <c r="AS183" s="509">
        <v>64</v>
      </c>
      <c r="AT183" s="509">
        <v>48</v>
      </c>
      <c r="AU183" s="509">
        <v>16</v>
      </c>
      <c r="AV183" s="507"/>
    </row>
    <row r="184" spans="1:48" ht="15" customHeight="1">
      <c r="A184" s="14" t="s">
        <v>336</v>
      </c>
      <c r="B184" s="14" t="s">
        <v>240</v>
      </c>
      <c r="C184" s="14">
        <v>6117</v>
      </c>
      <c r="D184" s="14">
        <v>3038</v>
      </c>
      <c r="E184" s="14">
        <v>4162</v>
      </c>
      <c r="F184" s="14">
        <v>2124</v>
      </c>
      <c r="G184" s="14">
        <v>2359</v>
      </c>
      <c r="H184" s="14">
        <v>1200</v>
      </c>
      <c r="I184" s="14">
        <v>1060</v>
      </c>
      <c r="J184" s="14">
        <v>541</v>
      </c>
      <c r="K184" s="14">
        <v>821</v>
      </c>
      <c r="L184" s="14">
        <v>394</v>
      </c>
      <c r="M184" s="473">
        <v>14519</v>
      </c>
      <c r="N184" s="473">
        <v>7297</v>
      </c>
      <c r="O184" s="14" t="s">
        <v>336</v>
      </c>
      <c r="P184" t="s">
        <v>240</v>
      </c>
      <c r="Q184" s="14">
        <v>541</v>
      </c>
      <c r="R184" s="14">
        <v>251</v>
      </c>
      <c r="S184" s="14">
        <v>1371</v>
      </c>
      <c r="T184" s="14">
        <v>697</v>
      </c>
      <c r="U184" s="14">
        <v>531</v>
      </c>
      <c r="V184" s="14">
        <v>272</v>
      </c>
      <c r="W184" s="14">
        <v>73</v>
      </c>
      <c r="X184" s="14">
        <v>42</v>
      </c>
      <c r="Y184" s="14">
        <v>262</v>
      </c>
      <c r="Z184" s="14">
        <v>131</v>
      </c>
      <c r="AA184" s="473">
        <v>2778</v>
      </c>
      <c r="AB184" s="473">
        <v>1393</v>
      </c>
      <c r="AC184" s="14" t="s">
        <v>336</v>
      </c>
      <c r="AD184" t="s">
        <v>240</v>
      </c>
      <c r="AE184" s="406">
        <v>103</v>
      </c>
      <c r="AF184" s="406">
        <v>96</v>
      </c>
      <c r="AG184" s="406">
        <v>84</v>
      </c>
      <c r="AH184" s="406">
        <v>56</v>
      </c>
      <c r="AI184" s="406">
        <v>43</v>
      </c>
      <c r="AJ184" s="406">
        <v>382</v>
      </c>
      <c r="AK184" s="406">
        <v>154</v>
      </c>
      <c r="AL184" s="406">
        <v>28</v>
      </c>
      <c r="AM184" s="406">
        <v>182</v>
      </c>
      <c r="AN184" s="406">
        <v>162</v>
      </c>
      <c r="AO184" s="406">
        <v>89</v>
      </c>
      <c r="AP184" s="406">
        <v>6</v>
      </c>
      <c r="AQ184" s="88">
        <v>257</v>
      </c>
      <c r="AR184" s="406">
        <v>6</v>
      </c>
      <c r="AS184" s="406">
        <v>91</v>
      </c>
      <c r="AT184" s="406">
        <v>87</v>
      </c>
      <c r="AU184" s="406">
        <v>4</v>
      </c>
      <c r="AV184"/>
    </row>
    <row r="185" spans="1:48" ht="15" customHeight="1">
      <c r="A185" s="14" t="s">
        <v>336</v>
      </c>
      <c r="B185" s="14" t="s">
        <v>254</v>
      </c>
      <c r="C185" s="14">
        <v>5338</v>
      </c>
      <c r="D185" s="14">
        <v>2631</v>
      </c>
      <c r="E185" s="14">
        <v>3593</v>
      </c>
      <c r="F185" s="14">
        <v>1817</v>
      </c>
      <c r="G185" s="14">
        <v>2869</v>
      </c>
      <c r="H185" s="14">
        <v>1467</v>
      </c>
      <c r="I185" s="14">
        <v>1746</v>
      </c>
      <c r="J185" s="14">
        <v>934</v>
      </c>
      <c r="K185" s="14">
        <v>1591</v>
      </c>
      <c r="L185" s="14">
        <v>857</v>
      </c>
      <c r="M185" s="473">
        <v>15137</v>
      </c>
      <c r="N185" s="473">
        <v>7706</v>
      </c>
      <c r="O185" s="14" t="s">
        <v>336</v>
      </c>
      <c r="P185" t="s">
        <v>254</v>
      </c>
      <c r="Q185" s="14">
        <v>154</v>
      </c>
      <c r="R185" s="14">
        <v>70</v>
      </c>
      <c r="S185" s="14">
        <v>1098</v>
      </c>
      <c r="T185" s="14">
        <v>537</v>
      </c>
      <c r="U185" s="14">
        <v>663</v>
      </c>
      <c r="V185" s="14">
        <v>343</v>
      </c>
      <c r="W185" s="14">
        <v>70</v>
      </c>
      <c r="X185" s="14">
        <v>41</v>
      </c>
      <c r="Y185" s="14">
        <v>387</v>
      </c>
      <c r="Z185" s="14">
        <v>201</v>
      </c>
      <c r="AA185" s="473">
        <v>2372</v>
      </c>
      <c r="AB185" s="473">
        <v>1192</v>
      </c>
      <c r="AC185" s="14" t="s">
        <v>336</v>
      </c>
      <c r="AD185" t="s">
        <v>254</v>
      </c>
      <c r="AE185" s="406">
        <v>107</v>
      </c>
      <c r="AF185" s="406">
        <v>93</v>
      </c>
      <c r="AG185" s="406">
        <v>88</v>
      </c>
      <c r="AH185" s="406">
        <v>61</v>
      </c>
      <c r="AI185" s="406">
        <v>49</v>
      </c>
      <c r="AJ185" s="406">
        <v>398</v>
      </c>
      <c r="AK185" s="406">
        <v>261</v>
      </c>
      <c r="AL185" s="406">
        <v>10</v>
      </c>
      <c r="AM185" s="406">
        <v>271</v>
      </c>
      <c r="AN185" s="406">
        <v>212</v>
      </c>
      <c r="AO185" s="406">
        <v>110</v>
      </c>
      <c r="AP185" s="406">
        <v>6</v>
      </c>
      <c r="AQ185" s="88">
        <v>328</v>
      </c>
      <c r="AR185" s="406">
        <v>26</v>
      </c>
      <c r="AS185" s="406">
        <v>84</v>
      </c>
      <c r="AT185" s="406">
        <v>83</v>
      </c>
      <c r="AU185" s="406">
        <v>1</v>
      </c>
      <c r="AV185"/>
    </row>
    <row r="186" spans="1:48">
      <c r="A186" s="97"/>
      <c r="B186" s="9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31"/>
      <c r="N186" s="131"/>
      <c r="O186" s="123"/>
      <c r="P186" s="9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131"/>
      <c r="AB186" s="131"/>
      <c r="AC186" s="123"/>
      <c r="AD186" s="102"/>
      <c r="AE186" s="414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7"/>
      <c r="AT186" s="97"/>
      <c r="AU186" s="97"/>
    </row>
  </sheetData>
  <mergeCells count="6">
    <mergeCell ref="AE129:AJ129"/>
    <mergeCell ref="AE160:AJ160"/>
    <mergeCell ref="AE7:AJ7"/>
    <mergeCell ref="AE39:AJ39"/>
    <mergeCell ref="AE60:AJ60"/>
    <mergeCell ref="AE95:AJ95"/>
  </mergeCells>
  <phoneticPr fontId="0" type="noConversion"/>
  <printOptions horizontalCentered="1"/>
  <pageMargins left="0.6692913385826772" right="0.23622047244094491" top="0.59055118110236227" bottom="0.39370078740157483" header="0.51181102362204722" footer="0.51181102362204722"/>
  <pageSetup paperSize="9" scale="90" orientation="landscape" r:id="rId1"/>
  <headerFooter alignWithMargins="0"/>
  <rowBreaks count="5" manualBreakCount="5">
    <brk id="32" max="16383" man="1"/>
    <brk id="54" max="16383" man="1"/>
    <brk id="88" max="16383" man="1"/>
    <brk id="122" max="16383" man="1"/>
    <brk id="153" max="16383" man="1"/>
  </rowBreaks>
  <colBreaks count="2" manualBreakCount="2">
    <brk id="14" max="1048575" man="1"/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J229"/>
  <sheetViews>
    <sheetView showZeros="0" zoomScale="75" workbookViewId="0">
      <pane xSplit="2" ySplit="8" topLeftCell="C69" activePane="bottomRight" state="frozen"/>
      <selection pane="topRight" activeCell="C1" sqref="C1"/>
      <selection pane="bottomLeft" activeCell="A9" sqref="A9"/>
      <selection pane="bottomRight" activeCell="C88" sqref="C88:J88"/>
    </sheetView>
  </sheetViews>
  <sheetFormatPr baseColWidth="10" defaultColWidth="11.453125" defaultRowHeight="13"/>
  <cols>
    <col min="1" max="1" width="22.26953125" style="111" customWidth="1"/>
    <col min="2" max="2" width="27.26953125" style="133" customWidth="1"/>
    <col min="3" max="4" width="8.81640625" style="111" customWidth="1"/>
    <col min="5" max="5" width="9.81640625" style="111" customWidth="1"/>
    <col min="6" max="6" width="8.7265625" style="111" customWidth="1"/>
    <col min="7" max="10" width="9.81640625" style="111" customWidth="1"/>
    <col min="11" max="12" width="9.7265625" style="474" customWidth="1"/>
    <col min="13" max="13" width="22.26953125" style="111" customWidth="1"/>
    <col min="14" max="14" width="27.26953125" style="133" customWidth="1"/>
    <col min="15" max="22" width="9.453125" style="111" customWidth="1"/>
    <col min="23" max="24" width="9.453125" style="474" customWidth="1"/>
    <col min="25" max="25" width="19.453125" style="426" customWidth="1"/>
    <col min="26" max="26" width="26.54296875" style="133" customWidth="1"/>
    <col min="27" max="27" width="6.1796875" style="111" customWidth="1"/>
    <col min="28" max="30" width="5.54296875" style="111" customWidth="1"/>
    <col min="31" max="31" width="6.26953125" style="111" customWidth="1"/>
    <col min="32" max="33" width="6.7265625" style="111" customWidth="1"/>
    <col min="34" max="34" width="7" style="111" customWidth="1"/>
    <col min="35" max="35" width="7.1796875" style="111" customWidth="1"/>
    <col min="36" max="36" width="5.81640625" style="111" customWidth="1"/>
    <col min="37" max="37" width="5.54296875" style="111" customWidth="1"/>
    <col min="38" max="38" width="4.26953125" style="111" customWidth="1"/>
    <col min="39" max="39" width="6.26953125" style="111" customWidth="1"/>
    <col min="40" max="40" width="6.1796875" style="111" customWidth="1"/>
    <col min="41" max="41" width="6.81640625" style="111" customWidth="1"/>
    <col min="42" max="42" width="6.1796875" style="111" customWidth="1"/>
    <col min="43" max="43" width="4.453125" style="111" customWidth="1"/>
    <col min="44" max="44" width="11.54296875" style="133" customWidth="1"/>
    <col min="45" max="45" width="32" style="133" customWidth="1"/>
    <col min="46" max="46" width="9.26953125" style="133" customWidth="1"/>
    <col min="47" max="63" width="6.453125" style="133" customWidth="1"/>
    <col min="64" max="64" width="30.1796875" style="133" bestFit="1" customWidth="1"/>
    <col min="65" max="65" width="8.1796875" style="133" bestFit="1" customWidth="1"/>
    <col min="66" max="66" width="29.54296875" style="133" bestFit="1" customWidth="1"/>
    <col min="67" max="68" width="13.26953125" style="133" bestFit="1" customWidth="1"/>
    <col min="69" max="70" width="24.7265625" style="133" bestFit="1" customWidth="1"/>
    <col min="71" max="71" width="23.7265625" style="133" bestFit="1" customWidth="1"/>
    <col min="72" max="72" width="26" style="133" bestFit="1" customWidth="1"/>
    <col min="73" max="74" width="26.81640625" style="133" bestFit="1" customWidth="1"/>
    <col min="75" max="75" width="10.81640625" style="133" bestFit="1" customWidth="1"/>
    <col min="76" max="76" width="10.54296875" style="133" bestFit="1" customWidth="1"/>
    <col min="77" max="77" width="7.453125" style="133" customWidth="1"/>
    <col min="78" max="78" width="11.453125" style="133"/>
    <col min="79" max="84" width="6.26953125" style="133" customWidth="1"/>
    <col min="85" max="85" width="5.453125" style="133" customWidth="1"/>
    <col min="86" max="114" width="11.453125" style="133"/>
    <col min="115" max="16384" width="11.453125" style="111"/>
  </cols>
  <sheetData>
    <row r="1" spans="1:114">
      <c r="A1" s="108" t="s">
        <v>392</v>
      </c>
      <c r="B1" s="112"/>
      <c r="C1" s="112"/>
      <c r="D1" s="112"/>
      <c r="E1" s="112"/>
      <c r="F1" s="112"/>
      <c r="G1" s="112"/>
      <c r="H1" s="112"/>
      <c r="I1" s="112"/>
      <c r="J1" s="479"/>
      <c r="K1" s="479"/>
      <c r="L1" s="112"/>
      <c r="M1" s="108" t="s">
        <v>393</v>
      </c>
      <c r="N1" s="112"/>
      <c r="O1" s="112"/>
      <c r="P1" s="112"/>
      <c r="Q1" s="112"/>
      <c r="R1" s="112"/>
      <c r="S1" s="112"/>
      <c r="T1" s="112"/>
      <c r="U1" s="112"/>
      <c r="V1" s="479"/>
      <c r="W1" s="479"/>
      <c r="X1" s="425"/>
      <c r="Y1" s="108" t="s">
        <v>29</v>
      </c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08"/>
      <c r="DJ1" s="111"/>
    </row>
    <row r="2" spans="1:114">
      <c r="A2" s="108" t="s">
        <v>190</v>
      </c>
      <c r="B2" s="112"/>
      <c r="C2" s="112"/>
      <c r="D2" s="112"/>
      <c r="E2" s="112"/>
      <c r="F2" s="112"/>
      <c r="G2" s="112"/>
      <c r="H2" s="112"/>
      <c r="I2" s="112"/>
      <c r="J2" s="479"/>
      <c r="K2" s="479"/>
      <c r="L2" s="112"/>
      <c r="M2" s="108" t="s">
        <v>190</v>
      </c>
      <c r="N2" s="112"/>
      <c r="O2" s="112"/>
      <c r="P2" s="112"/>
      <c r="Q2" s="112"/>
      <c r="R2" s="112"/>
      <c r="S2" s="112"/>
      <c r="T2" s="112"/>
      <c r="U2" s="112"/>
      <c r="V2" s="479"/>
      <c r="W2" s="479"/>
      <c r="X2" s="425"/>
      <c r="Y2" s="108" t="s">
        <v>426</v>
      </c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08"/>
      <c r="DJ2" s="111"/>
    </row>
    <row r="3" spans="1:114">
      <c r="A3" s="108" t="s">
        <v>279</v>
      </c>
      <c r="B3" s="112"/>
      <c r="C3" s="112"/>
      <c r="D3" s="112"/>
      <c r="E3" s="112"/>
      <c r="F3" s="112"/>
      <c r="G3" s="112"/>
      <c r="H3" s="112"/>
      <c r="I3" s="112"/>
      <c r="J3" s="479"/>
      <c r="K3" s="479"/>
      <c r="L3" s="112"/>
      <c r="M3" s="108" t="s">
        <v>279</v>
      </c>
      <c r="N3" s="112"/>
      <c r="O3" s="112"/>
      <c r="P3" s="112"/>
      <c r="Q3" s="112"/>
      <c r="R3" s="112"/>
      <c r="S3" s="112"/>
      <c r="T3" s="112"/>
      <c r="U3" s="112"/>
      <c r="V3" s="479"/>
      <c r="W3" s="479"/>
      <c r="X3" s="425"/>
      <c r="Y3" s="108" t="s">
        <v>279</v>
      </c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08"/>
      <c r="DJ3" s="111"/>
    </row>
    <row r="4" spans="1:114">
      <c r="B4" s="132"/>
    </row>
    <row r="5" spans="1:114" ht="12.5">
      <c r="A5" s="134" t="s">
        <v>260</v>
      </c>
      <c r="B5" s="111"/>
      <c r="I5" s="112"/>
      <c r="K5" s="112"/>
      <c r="L5" s="112" t="s">
        <v>112</v>
      </c>
      <c r="M5" s="134" t="s">
        <v>260</v>
      </c>
      <c r="N5" s="111"/>
      <c r="W5" s="135" t="s">
        <v>112</v>
      </c>
      <c r="X5" s="493"/>
      <c r="Y5" s="134" t="s">
        <v>260</v>
      </c>
      <c r="Z5" s="111"/>
      <c r="AO5" s="111" t="s">
        <v>112</v>
      </c>
    </row>
    <row r="6" spans="1:114">
      <c r="AN6" s="136"/>
    </row>
    <row r="7" spans="1:114" s="345" customFormat="1" ht="19.5" customHeight="1">
      <c r="A7" s="389"/>
      <c r="B7" s="344"/>
      <c r="C7" s="150" t="s">
        <v>82</v>
      </c>
      <c r="D7" s="151"/>
      <c r="E7" s="150" t="s">
        <v>83</v>
      </c>
      <c r="F7" s="151"/>
      <c r="G7" s="150" t="s">
        <v>84</v>
      </c>
      <c r="H7" s="151"/>
      <c r="I7" s="150" t="s">
        <v>85</v>
      </c>
      <c r="J7" s="151"/>
      <c r="K7" s="476" t="s">
        <v>73</v>
      </c>
      <c r="L7" s="477"/>
      <c r="M7" s="344"/>
      <c r="N7" s="344"/>
      <c r="O7" s="150" t="s">
        <v>82</v>
      </c>
      <c r="P7" s="151"/>
      <c r="Q7" s="150" t="s">
        <v>83</v>
      </c>
      <c r="R7" s="151"/>
      <c r="S7" s="150" t="s">
        <v>84</v>
      </c>
      <c r="T7" s="151"/>
      <c r="U7" s="150" t="s">
        <v>85</v>
      </c>
      <c r="V7" s="151"/>
      <c r="W7" s="476" t="s">
        <v>73</v>
      </c>
      <c r="X7" s="477"/>
      <c r="Y7" s="427"/>
      <c r="Z7" s="319"/>
      <c r="AA7" s="564" t="s">
        <v>59</v>
      </c>
      <c r="AB7" s="565"/>
      <c r="AC7" s="565"/>
      <c r="AD7" s="565"/>
      <c r="AE7" s="566"/>
      <c r="AF7" s="312" t="s">
        <v>47</v>
      </c>
      <c r="AG7" s="311"/>
      <c r="AH7" s="312"/>
      <c r="AI7" s="312" t="s">
        <v>259</v>
      </c>
      <c r="AJ7" s="313"/>
      <c r="AK7" s="311"/>
      <c r="AL7" s="314"/>
      <c r="AM7" s="321"/>
      <c r="AN7" s="437"/>
      <c r="AO7" s="312" t="s">
        <v>176</v>
      </c>
      <c r="AP7" s="303"/>
      <c r="AQ7" s="317"/>
      <c r="AR7" s="519"/>
      <c r="AS7" s="519"/>
      <c r="AT7" s="519"/>
      <c r="AU7" s="519"/>
      <c r="AV7" s="519"/>
      <c r="AW7" s="519"/>
      <c r="AX7" s="519"/>
      <c r="AY7" s="519"/>
      <c r="AZ7" s="519"/>
      <c r="BA7" s="519"/>
      <c r="BB7" s="519"/>
      <c r="BC7" s="519"/>
      <c r="BD7" s="519"/>
      <c r="BE7" s="519"/>
      <c r="BF7" s="519"/>
      <c r="BG7" s="519"/>
      <c r="BH7" s="519"/>
      <c r="BI7" s="519"/>
      <c r="BJ7" s="519"/>
      <c r="BK7" s="519"/>
      <c r="BL7" s="519"/>
      <c r="BM7" s="519"/>
      <c r="BN7" s="519"/>
      <c r="BO7" s="519"/>
      <c r="BP7" s="519"/>
      <c r="BQ7" s="519"/>
      <c r="BR7" s="519"/>
      <c r="BS7" s="519"/>
      <c r="BT7" s="519"/>
      <c r="BU7" s="519"/>
      <c r="BV7" s="519"/>
      <c r="BW7" s="519"/>
      <c r="BX7" s="519"/>
      <c r="BY7" s="519"/>
      <c r="BZ7" s="519"/>
      <c r="CA7" s="519"/>
      <c r="CB7" s="519"/>
      <c r="CC7" s="519"/>
      <c r="CD7" s="519"/>
      <c r="CE7" s="519"/>
      <c r="CF7" s="519"/>
      <c r="CG7" s="519"/>
      <c r="CH7" s="519"/>
      <c r="CI7" s="519"/>
      <c r="CJ7" s="519"/>
      <c r="CK7" s="519"/>
      <c r="CL7" s="519"/>
      <c r="CM7" s="519"/>
      <c r="CN7" s="519"/>
      <c r="CO7" s="519"/>
      <c r="CP7" s="519"/>
      <c r="CQ7" s="519"/>
      <c r="CR7" s="519"/>
      <c r="CS7" s="519"/>
      <c r="CT7" s="519"/>
      <c r="CU7" s="519"/>
      <c r="CV7" s="519"/>
      <c r="CW7" s="519"/>
      <c r="CX7" s="519"/>
      <c r="CY7" s="519"/>
      <c r="CZ7" s="519"/>
      <c r="DA7" s="519"/>
      <c r="DB7" s="519"/>
      <c r="DC7" s="519"/>
      <c r="DD7" s="519"/>
      <c r="DE7" s="519"/>
      <c r="DF7" s="519"/>
      <c r="DG7" s="519"/>
      <c r="DH7" s="519"/>
      <c r="DI7" s="519"/>
      <c r="DJ7" s="519"/>
    </row>
    <row r="8" spans="1:114" s="354" customFormat="1" ht="25.5" customHeight="1">
      <c r="A8" s="390" t="s">
        <v>338</v>
      </c>
      <c r="B8" s="188" t="s">
        <v>191</v>
      </c>
      <c r="C8" s="193" t="s">
        <v>257</v>
      </c>
      <c r="D8" s="193" t="s">
        <v>79</v>
      </c>
      <c r="E8" s="193" t="s">
        <v>257</v>
      </c>
      <c r="F8" s="193" t="s">
        <v>79</v>
      </c>
      <c r="G8" s="193" t="s">
        <v>257</v>
      </c>
      <c r="H8" s="193" t="s">
        <v>79</v>
      </c>
      <c r="I8" s="193" t="s">
        <v>257</v>
      </c>
      <c r="J8" s="193" t="s">
        <v>79</v>
      </c>
      <c r="K8" s="195" t="s">
        <v>257</v>
      </c>
      <c r="L8" s="195" t="s">
        <v>79</v>
      </c>
      <c r="M8" s="390" t="s">
        <v>338</v>
      </c>
      <c r="N8" s="188" t="s">
        <v>191</v>
      </c>
      <c r="O8" s="193" t="s">
        <v>257</v>
      </c>
      <c r="P8" s="193" t="s">
        <v>79</v>
      </c>
      <c r="Q8" s="193" t="s">
        <v>257</v>
      </c>
      <c r="R8" s="193" t="s">
        <v>79</v>
      </c>
      <c r="S8" s="193" t="s">
        <v>257</v>
      </c>
      <c r="T8" s="193" t="s">
        <v>79</v>
      </c>
      <c r="U8" s="193" t="s">
        <v>257</v>
      </c>
      <c r="V8" s="193" t="s">
        <v>79</v>
      </c>
      <c r="W8" s="195" t="s">
        <v>257</v>
      </c>
      <c r="X8" s="195" t="s">
        <v>79</v>
      </c>
      <c r="Y8" s="428" t="s">
        <v>338</v>
      </c>
      <c r="Z8" s="353" t="s">
        <v>191</v>
      </c>
      <c r="AA8" s="346" t="s">
        <v>86</v>
      </c>
      <c r="AB8" s="346" t="s">
        <v>87</v>
      </c>
      <c r="AC8" s="346" t="s">
        <v>88</v>
      </c>
      <c r="AD8" s="346" t="s">
        <v>89</v>
      </c>
      <c r="AE8" s="347" t="s">
        <v>73</v>
      </c>
      <c r="AF8" s="284" t="s">
        <v>183</v>
      </c>
      <c r="AG8" s="284" t="s">
        <v>184</v>
      </c>
      <c r="AH8" s="271" t="s">
        <v>182</v>
      </c>
      <c r="AI8" s="284" t="s">
        <v>258</v>
      </c>
      <c r="AJ8" s="271" t="s">
        <v>185</v>
      </c>
      <c r="AK8" s="271" t="s">
        <v>90</v>
      </c>
      <c r="AL8" s="271" t="s">
        <v>186</v>
      </c>
      <c r="AM8" s="272" t="s">
        <v>187</v>
      </c>
      <c r="AN8" s="437" t="s">
        <v>58</v>
      </c>
      <c r="AO8" s="285" t="s">
        <v>65</v>
      </c>
      <c r="AP8" s="273" t="s">
        <v>63</v>
      </c>
      <c r="AQ8" s="285" t="s">
        <v>66</v>
      </c>
      <c r="AR8" s="520"/>
      <c r="AS8" s="520"/>
      <c r="AT8" s="520"/>
      <c r="AU8" s="520"/>
      <c r="AV8" s="520"/>
      <c r="AW8" s="520"/>
      <c r="AX8" s="520"/>
      <c r="AY8" s="520"/>
      <c r="AZ8" s="520"/>
      <c r="BA8" s="520"/>
      <c r="BB8" s="520"/>
      <c r="BC8" s="520"/>
      <c r="BD8" s="520"/>
      <c r="BE8" s="520"/>
      <c r="BF8" s="520"/>
      <c r="BG8" s="520"/>
      <c r="BH8" s="520"/>
      <c r="BI8" s="520"/>
      <c r="BJ8" s="520"/>
      <c r="BK8" s="520"/>
      <c r="BL8" s="520"/>
      <c r="BM8" s="520"/>
      <c r="BN8" s="520"/>
      <c r="BO8" s="520"/>
      <c r="BP8" s="520"/>
      <c r="BQ8" s="520"/>
      <c r="BR8" s="520"/>
      <c r="BS8" s="520"/>
      <c r="BT8" s="520"/>
      <c r="BU8" s="520"/>
      <c r="BV8" s="520"/>
      <c r="BW8" s="520"/>
      <c r="BX8" s="520"/>
      <c r="BY8" s="520"/>
      <c r="BZ8" s="520"/>
      <c r="CA8" s="520"/>
      <c r="CB8" s="520"/>
      <c r="CC8" s="520"/>
      <c r="CD8" s="520"/>
      <c r="CE8" s="520"/>
      <c r="CF8" s="520"/>
      <c r="CG8" s="520"/>
      <c r="CH8" s="520"/>
      <c r="CI8" s="520"/>
      <c r="CJ8" s="520"/>
      <c r="CK8" s="520"/>
      <c r="CL8" s="520"/>
      <c r="CM8" s="520"/>
      <c r="CN8" s="520"/>
      <c r="CO8" s="520"/>
      <c r="CP8" s="520"/>
      <c r="CQ8" s="520"/>
      <c r="CR8" s="520"/>
      <c r="CS8" s="520"/>
      <c r="CT8" s="520"/>
      <c r="CU8" s="520"/>
      <c r="CV8" s="520"/>
      <c r="CW8" s="520"/>
      <c r="CX8" s="520"/>
      <c r="CY8" s="520"/>
      <c r="CZ8" s="520"/>
      <c r="DA8" s="520"/>
      <c r="DB8" s="520"/>
      <c r="DC8" s="520"/>
      <c r="DD8" s="520"/>
      <c r="DE8" s="520"/>
      <c r="DF8" s="520"/>
      <c r="DG8" s="520"/>
      <c r="DH8" s="520"/>
      <c r="DI8" s="520"/>
      <c r="DJ8" s="520"/>
    </row>
    <row r="9" spans="1:114">
      <c r="A9" s="142"/>
      <c r="B9" s="72"/>
      <c r="C9" s="72"/>
      <c r="D9" s="72"/>
      <c r="E9" s="72"/>
      <c r="F9" s="72"/>
      <c r="G9" s="72"/>
      <c r="H9" s="72"/>
      <c r="I9" s="72"/>
      <c r="J9" s="72"/>
      <c r="K9" s="152"/>
      <c r="L9" s="152"/>
      <c r="M9" s="72"/>
      <c r="N9" s="72"/>
      <c r="O9" s="72"/>
      <c r="P9" s="72"/>
      <c r="Q9" s="72"/>
      <c r="R9" s="72"/>
      <c r="S9" s="72"/>
      <c r="T9" s="72"/>
      <c r="U9" s="72"/>
      <c r="V9" s="72"/>
      <c r="W9" s="152"/>
      <c r="X9" s="152"/>
      <c r="Y9" s="429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142"/>
      <c r="AQ9" s="142"/>
    </row>
    <row r="10" spans="1:114" s="23" customFormat="1">
      <c r="A10" s="15"/>
      <c r="B10" s="8" t="s">
        <v>81</v>
      </c>
      <c r="C10" s="8">
        <f t="shared" ref="C10:L10" si="0">SUM(C12:C30)</f>
        <v>45176</v>
      </c>
      <c r="D10" s="8">
        <f t="shared" si="0"/>
        <v>22159</v>
      </c>
      <c r="E10" s="8">
        <f t="shared" si="0"/>
        <v>29434</v>
      </c>
      <c r="F10" s="8">
        <f t="shared" si="0"/>
        <v>14726</v>
      </c>
      <c r="G10" s="8">
        <f t="shared" si="0"/>
        <v>19766</v>
      </c>
      <c r="H10" s="8">
        <f t="shared" si="0"/>
        <v>10116</v>
      </c>
      <c r="I10" s="8">
        <f t="shared" si="0"/>
        <v>21309</v>
      </c>
      <c r="J10" s="8">
        <f t="shared" si="0"/>
        <v>10876</v>
      </c>
      <c r="K10" s="75">
        <f t="shared" si="0"/>
        <v>115685</v>
      </c>
      <c r="L10" s="75">
        <f t="shared" si="0"/>
        <v>57877</v>
      </c>
      <c r="M10" s="8"/>
      <c r="N10" s="8" t="s">
        <v>81</v>
      </c>
      <c r="O10" s="8">
        <f t="shared" ref="O10:W10" si="1">SUM(O12:O30)</f>
        <v>361</v>
      </c>
      <c r="P10" s="8">
        <f t="shared" si="1"/>
        <v>185</v>
      </c>
      <c r="Q10" s="75">
        <f t="shared" si="1"/>
        <v>1699</v>
      </c>
      <c r="R10" s="8">
        <f t="shared" si="1"/>
        <v>838</v>
      </c>
      <c r="S10" s="8">
        <f t="shared" si="1"/>
        <v>449</v>
      </c>
      <c r="T10" s="8">
        <f t="shared" si="1"/>
        <v>210</v>
      </c>
      <c r="U10" s="8">
        <f t="shared" si="1"/>
        <v>4295</v>
      </c>
      <c r="V10" s="8">
        <f t="shared" si="1"/>
        <v>2353</v>
      </c>
      <c r="W10" s="75">
        <f t="shared" si="1"/>
        <v>6804</v>
      </c>
      <c r="X10" s="75">
        <f>SUM(X12:X30)</f>
        <v>3585</v>
      </c>
      <c r="Y10" s="430"/>
      <c r="Z10" s="8" t="s">
        <v>81</v>
      </c>
      <c r="AA10" s="8">
        <f t="shared" ref="AA10:AQ10" si="2">SUM(AA12:AA30)</f>
        <v>864</v>
      </c>
      <c r="AB10" s="8">
        <f t="shared" si="2"/>
        <v>589</v>
      </c>
      <c r="AC10" s="8">
        <f t="shared" si="2"/>
        <v>436</v>
      </c>
      <c r="AD10" s="8">
        <f t="shared" si="2"/>
        <v>459</v>
      </c>
      <c r="AE10" s="8">
        <f t="shared" si="2"/>
        <v>2348</v>
      </c>
      <c r="AF10" s="8">
        <f t="shared" si="2"/>
        <v>1821</v>
      </c>
      <c r="AG10" s="8">
        <f t="shared" si="2"/>
        <v>244</v>
      </c>
      <c r="AH10" s="8">
        <f t="shared" si="2"/>
        <v>2073</v>
      </c>
      <c r="AI10" s="8">
        <f t="shared" si="2"/>
        <v>2825</v>
      </c>
      <c r="AJ10" s="8">
        <f t="shared" si="2"/>
        <v>825</v>
      </c>
      <c r="AK10" s="8">
        <f t="shared" si="2"/>
        <v>27</v>
      </c>
      <c r="AL10" s="8">
        <f t="shared" si="2"/>
        <v>44</v>
      </c>
      <c r="AM10" s="8">
        <f t="shared" si="2"/>
        <v>3721</v>
      </c>
      <c r="AN10" s="8">
        <f t="shared" si="2"/>
        <v>732</v>
      </c>
      <c r="AO10" s="8">
        <f t="shared" si="2"/>
        <v>288</v>
      </c>
      <c r="AP10" s="8">
        <f t="shared" si="2"/>
        <v>288</v>
      </c>
      <c r="AQ10" s="8">
        <f t="shared" si="2"/>
        <v>0</v>
      </c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</row>
    <row r="11" spans="1:114" s="23" customFormat="1">
      <c r="A11" s="15"/>
      <c r="B11" s="8"/>
      <c r="C11" s="8"/>
      <c r="D11" s="8"/>
      <c r="E11" s="8"/>
      <c r="F11" s="8"/>
      <c r="G11" s="8"/>
      <c r="H11" s="8"/>
      <c r="I11" s="8"/>
      <c r="J11" s="8"/>
      <c r="K11" s="75"/>
      <c r="L11" s="75"/>
      <c r="M11" s="8"/>
      <c r="N11" s="8"/>
      <c r="O11" s="8"/>
      <c r="P11" s="8"/>
      <c r="Q11" s="75"/>
      <c r="R11" s="8"/>
      <c r="S11" s="8"/>
      <c r="T11" s="8"/>
      <c r="U11" s="8"/>
      <c r="V11" s="8"/>
      <c r="W11" s="75"/>
      <c r="X11" s="75"/>
      <c r="Y11" s="430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</row>
    <row r="12" spans="1:114" ht="15" customHeight="1">
      <c r="A12" s="14" t="s">
        <v>283</v>
      </c>
      <c r="B12" s="14" t="s">
        <v>284</v>
      </c>
      <c r="C12" s="14">
        <v>3440</v>
      </c>
      <c r="D12" s="14">
        <v>1732</v>
      </c>
      <c r="E12" s="14">
        <v>2328</v>
      </c>
      <c r="F12" s="14">
        <v>1181</v>
      </c>
      <c r="G12" s="14">
        <v>1709</v>
      </c>
      <c r="H12" s="14">
        <v>926</v>
      </c>
      <c r="I12" s="14">
        <v>1654</v>
      </c>
      <c r="J12" s="14">
        <v>905</v>
      </c>
      <c r="K12" s="473">
        <v>9131</v>
      </c>
      <c r="L12" s="473">
        <v>4744</v>
      </c>
      <c r="M12" s="14" t="s">
        <v>283</v>
      </c>
      <c r="N12" s="14" t="s">
        <v>284</v>
      </c>
      <c r="O12" s="14">
        <v>4</v>
      </c>
      <c r="P12" s="14">
        <v>2</v>
      </c>
      <c r="Q12" s="466">
        <v>93</v>
      </c>
      <c r="R12" s="14">
        <v>45</v>
      </c>
      <c r="S12" s="14">
        <v>5</v>
      </c>
      <c r="T12" s="14">
        <v>3</v>
      </c>
      <c r="U12" s="14">
        <v>351</v>
      </c>
      <c r="V12" s="14">
        <v>213</v>
      </c>
      <c r="W12" s="473">
        <v>453</v>
      </c>
      <c r="X12" s="473">
        <v>263</v>
      </c>
      <c r="Y12" s="431" t="s">
        <v>283</v>
      </c>
      <c r="Z12" s="423" t="s">
        <v>284</v>
      </c>
      <c r="AA12" s="14">
        <v>63</v>
      </c>
      <c r="AB12" s="14">
        <v>46</v>
      </c>
      <c r="AC12" s="14">
        <v>35</v>
      </c>
      <c r="AD12" s="14">
        <v>33</v>
      </c>
      <c r="AE12" s="14">
        <v>177</v>
      </c>
      <c r="AF12" s="14">
        <v>134</v>
      </c>
      <c r="AG12" s="14">
        <v>14</v>
      </c>
      <c r="AH12" s="14">
        <v>148</v>
      </c>
      <c r="AI12" s="14">
        <v>262</v>
      </c>
      <c r="AJ12" s="14">
        <v>44</v>
      </c>
      <c r="AK12" s="14">
        <v>0</v>
      </c>
      <c r="AL12" s="14">
        <v>1</v>
      </c>
      <c r="AM12" s="14">
        <f>+AI12+AJ12+AK12+AL12</f>
        <v>307</v>
      </c>
      <c r="AN12" s="14">
        <v>42</v>
      </c>
      <c r="AO12" s="14">
        <v>21</v>
      </c>
      <c r="AP12" s="14">
        <v>21</v>
      </c>
      <c r="AQ12" s="14">
        <v>0</v>
      </c>
      <c r="AR12" s="2"/>
      <c r="AS12" s="2"/>
      <c r="AT12" s="2"/>
      <c r="AU12" s="2"/>
      <c r="AV12" s="2"/>
      <c r="AW12" s="2"/>
    </row>
    <row r="13" spans="1:114" ht="15" customHeight="1">
      <c r="A13" s="14" t="s">
        <v>283</v>
      </c>
      <c r="B13" s="14" t="s">
        <v>199</v>
      </c>
      <c r="C13" s="14">
        <v>1214</v>
      </c>
      <c r="D13" s="14">
        <v>630</v>
      </c>
      <c r="E13" s="14">
        <v>866</v>
      </c>
      <c r="F13" s="14">
        <v>448</v>
      </c>
      <c r="G13" s="14">
        <v>553</v>
      </c>
      <c r="H13" s="14">
        <v>295</v>
      </c>
      <c r="I13" s="14">
        <v>535</v>
      </c>
      <c r="J13" s="14">
        <v>299</v>
      </c>
      <c r="K13" s="473">
        <v>3168</v>
      </c>
      <c r="L13" s="473">
        <v>1672</v>
      </c>
      <c r="M13" s="14" t="s">
        <v>283</v>
      </c>
      <c r="N13" s="14" t="s">
        <v>199</v>
      </c>
      <c r="O13" s="14">
        <v>1</v>
      </c>
      <c r="P13" s="14">
        <v>0</v>
      </c>
      <c r="Q13" s="466">
        <v>56</v>
      </c>
      <c r="R13" s="14">
        <v>36</v>
      </c>
      <c r="S13" s="14">
        <v>47</v>
      </c>
      <c r="T13" s="14">
        <v>16</v>
      </c>
      <c r="U13" s="14">
        <v>132</v>
      </c>
      <c r="V13" s="14">
        <v>80</v>
      </c>
      <c r="W13" s="473">
        <v>236</v>
      </c>
      <c r="X13" s="473">
        <v>132</v>
      </c>
      <c r="Y13" s="431" t="s">
        <v>283</v>
      </c>
      <c r="Z13" s="423" t="s">
        <v>199</v>
      </c>
      <c r="AA13" s="14">
        <v>23</v>
      </c>
      <c r="AB13" s="14">
        <v>18</v>
      </c>
      <c r="AC13" s="14">
        <v>13</v>
      </c>
      <c r="AD13" s="14">
        <v>12</v>
      </c>
      <c r="AE13" s="14">
        <v>66</v>
      </c>
      <c r="AF13" s="14">
        <v>60</v>
      </c>
      <c r="AG13" s="14">
        <v>4</v>
      </c>
      <c r="AH13" s="14">
        <v>64</v>
      </c>
      <c r="AI13" s="14">
        <v>49</v>
      </c>
      <c r="AJ13" s="14">
        <v>41</v>
      </c>
      <c r="AK13" s="14">
        <v>0</v>
      </c>
      <c r="AL13" s="14">
        <v>2</v>
      </c>
      <c r="AM13" s="14">
        <f t="shared" ref="AM13:AM30" si="3">+AI13+AJ13+AK13+AL13</f>
        <v>92</v>
      </c>
      <c r="AN13" s="14">
        <v>4</v>
      </c>
      <c r="AO13" s="14">
        <v>10</v>
      </c>
      <c r="AP13" s="14">
        <v>10</v>
      </c>
      <c r="AQ13" s="14">
        <v>0</v>
      </c>
      <c r="AR13" s="2"/>
      <c r="AS13" s="2"/>
      <c r="AT13" s="2"/>
      <c r="AU13" s="2"/>
      <c r="AV13" s="2"/>
      <c r="AW13" s="2"/>
    </row>
    <row r="14" spans="1:114" ht="15" customHeight="1">
      <c r="A14" s="14" t="s">
        <v>283</v>
      </c>
      <c r="B14" s="14" t="s">
        <v>200</v>
      </c>
      <c r="C14" s="14">
        <v>2200</v>
      </c>
      <c r="D14" s="14">
        <v>1158</v>
      </c>
      <c r="E14" s="14">
        <v>1134</v>
      </c>
      <c r="F14" s="14">
        <v>592</v>
      </c>
      <c r="G14" s="14">
        <v>679</v>
      </c>
      <c r="H14" s="14">
        <v>351</v>
      </c>
      <c r="I14" s="14">
        <v>697</v>
      </c>
      <c r="J14" s="14">
        <v>361</v>
      </c>
      <c r="K14" s="473">
        <v>4710</v>
      </c>
      <c r="L14" s="473">
        <v>2462</v>
      </c>
      <c r="M14" s="14" t="s">
        <v>283</v>
      </c>
      <c r="N14" s="14" t="s">
        <v>200</v>
      </c>
      <c r="O14" s="14">
        <v>6</v>
      </c>
      <c r="P14" s="14">
        <v>2</v>
      </c>
      <c r="Q14" s="466">
        <v>39</v>
      </c>
      <c r="R14" s="14">
        <v>20</v>
      </c>
      <c r="S14" s="14">
        <v>0</v>
      </c>
      <c r="T14" s="14">
        <v>0</v>
      </c>
      <c r="U14" s="14">
        <v>179</v>
      </c>
      <c r="V14" s="14">
        <v>105</v>
      </c>
      <c r="W14" s="473">
        <v>224</v>
      </c>
      <c r="X14" s="473">
        <v>127</v>
      </c>
      <c r="Y14" s="431" t="s">
        <v>283</v>
      </c>
      <c r="Z14" s="423" t="s">
        <v>200</v>
      </c>
      <c r="AA14" s="14">
        <v>44</v>
      </c>
      <c r="AB14" s="14">
        <v>26</v>
      </c>
      <c r="AC14" s="14">
        <v>16</v>
      </c>
      <c r="AD14" s="14">
        <v>16</v>
      </c>
      <c r="AE14" s="14">
        <v>102</v>
      </c>
      <c r="AF14" s="14">
        <v>75</v>
      </c>
      <c r="AG14" s="14">
        <v>15</v>
      </c>
      <c r="AH14" s="14">
        <v>90</v>
      </c>
      <c r="AI14" s="14">
        <v>90</v>
      </c>
      <c r="AJ14" s="14">
        <v>57</v>
      </c>
      <c r="AK14" s="14">
        <v>2</v>
      </c>
      <c r="AL14" s="14">
        <v>1</v>
      </c>
      <c r="AM14" s="14">
        <f t="shared" si="3"/>
        <v>150</v>
      </c>
      <c r="AN14" s="14">
        <v>3</v>
      </c>
      <c r="AO14" s="14">
        <v>18</v>
      </c>
      <c r="AP14" s="14">
        <v>18</v>
      </c>
      <c r="AQ14" s="14">
        <v>0</v>
      </c>
      <c r="AR14" s="2"/>
      <c r="AS14" s="2"/>
      <c r="AT14" s="2"/>
      <c r="AU14" s="2"/>
      <c r="AV14" s="2"/>
      <c r="AW14" s="2"/>
    </row>
    <row r="15" spans="1:114" ht="15" customHeight="1">
      <c r="A15" s="14" t="s">
        <v>283</v>
      </c>
      <c r="B15" s="14" t="s">
        <v>201</v>
      </c>
      <c r="C15" s="14">
        <v>881</v>
      </c>
      <c r="D15" s="14">
        <v>405</v>
      </c>
      <c r="E15" s="14">
        <v>615</v>
      </c>
      <c r="F15" s="14">
        <v>301</v>
      </c>
      <c r="G15" s="14">
        <v>314</v>
      </c>
      <c r="H15" s="14">
        <v>166</v>
      </c>
      <c r="I15" s="14">
        <v>296</v>
      </c>
      <c r="J15" s="14">
        <v>139</v>
      </c>
      <c r="K15" s="473">
        <v>2106</v>
      </c>
      <c r="L15" s="473">
        <v>1011</v>
      </c>
      <c r="M15" s="14" t="s">
        <v>283</v>
      </c>
      <c r="N15" s="14" t="s">
        <v>201</v>
      </c>
      <c r="O15" s="14">
        <v>5</v>
      </c>
      <c r="P15" s="14">
        <v>4</v>
      </c>
      <c r="Q15" s="466">
        <v>25</v>
      </c>
      <c r="R15" s="14">
        <v>16</v>
      </c>
      <c r="S15" s="14">
        <v>0</v>
      </c>
      <c r="T15" s="14">
        <v>0</v>
      </c>
      <c r="U15" s="14">
        <v>55</v>
      </c>
      <c r="V15" s="14">
        <v>26</v>
      </c>
      <c r="W15" s="473">
        <v>85</v>
      </c>
      <c r="X15" s="473">
        <v>46</v>
      </c>
      <c r="Y15" s="431" t="s">
        <v>283</v>
      </c>
      <c r="Z15" s="423" t="s">
        <v>201</v>
      </c>
      <c r="AA15" s="14">
        <v>18</v>
      </c>
      <c r="AB15" s="14">
        <v>11</v>
      </c>
      <c r="AC15" s="14">
        <v>8</v>
      </c>
      <c r="AD15" s="14">
        <v>9</v>
      </c>
      <c r="AE15" s="14">
        <v>46</v>
      </c>
      <c r="AF15" s="14">
        <v>40</v>
      </c>
      <c r="AG15" s="14">
        <v>7</v>
      </c>
      <c r="AH15" s="14">
        <v>47</v>
      </c>
      <c r="AI15" s="14">
        <v>44</v>
      </c>
      <c r="AJ15" s="14">
        <v>24</v>
      </c>
      <c r="AK15" s="14">
        <v>0</v>
      </c>
      <c r="AL15" s="14">
        <v>11</v>
      </c>
      <c r="AM15" s="14">
        <f t="shared" si="3"/>
        <v>79</v>
      </c>
      <c r="AN15" s="14">
        <v>8</v>
      </c>
      <c r="AO15" s="14">
        <v>10</v>
      </c>
      <c r="AP15" s="14">
        <v>10</v>
      </c>
      <c r="AQ15" s="14">
        <v>0</v>
      </c>
      <c r="AR15" s="2"/>
      <c r="AS15" s="2"/>
      <c r="AT15" s="2"/>
      <c r="AU15" s="2"/>
      <c r="AV15" s="2"/>
      <c r="AW15" s="2"/>
    </row>
    <row r="16" spans="1:114" ht="15" customHeight="1">
      <c r="A16" s="499" t="s">
        <v>283</v>
      </c>
      <c r="B16" s="499" t="s">
        <v>343</v>
      </c>
      <c r="C16" s="499">
        <v>2898</v>
      </c>
      <c r="D16" s="499">
        <v>1390</v>
      </c>
      <c r="E16" s="499">
        <v>2591</v>
      </c>
      <c r="F16" s="499">
        <v>1314</v>
      </c>
      <c r="G16" s="499">
        <v>1926</v>
      </c>
      <c r="H16" s="499">
        <v>1013</v>
      </c>
      <c r="I16" s="499">
        <v>2027</v>
      </c>
      <c r="J16" s="499">
        <v>1056</v>
      </c>
      <c r="K16" s="504">
        <v>9442</v>
      </c>
      <c r="L16" s="504">
        <v>4773</v>
      </c>
      <c r="M16" s="499" t="s">
        <v>283</v>
      </c>
      <c r="N16" s="499" t="s">
        <v>343</v>
      </c>
      <c r="O16" s="499">
        <v>35</v>
      </c>
      <c r="P16" s="499">
        <v>17</v>
      </c>
      <c r="Q16" s="499">
        <v>152</v>
      </c>
      <c r="R16" s="499">
        <v>73</v>
      </c>
      <c r="S16" s="499">
        <v>84</v>
      </c>
      <c r="T16" s="499">
        <v>38</v>
      </c>
      <c r="U16" s="499">
        <v>433</v>
      </c>
      <c r="V16" s="499">
        <v>246</v>
      </c>
      <c r="W16" s="504">
        <v>704</v>
      </c>
      <c r="X16" s="504">
        <v>373</v>
      </c>
      <c r="Y16" s="505" t="s">
        <v>283</v>
      </c>
      <c r="Z16" s="505" t="s">
        <v>343</v>
      </c>
      <c r="AA16" s="499">
        <v>60</v>
      </c>
      <c r="AB16" s="499">
        <v>51</v>
      </c>
      <c r="AC16" s="499">
        <v>42</v>
      </c>
      <c r="AD16" s="499">
        <v>43</v>
      </c>
      <c r="AE16" s="499">
        <v>196</v>
      </c>
      <c r="AF16" s="499">
        <v>156</v>
      </c>
      <c r="AG16" s="499"/>
      <c r="AH16" s="499">
        <v>164</v>
      </c>
      <c r="AI16" s="499">
        <v>336</v>
      </c>
      <c r="AJ16" s="499">
        <v>10</v>
      </c>
      <c r="AK16" s="499">
        <v>0</v>
      </c>
      <c r="AL16" s="499">
        <v>0</v>
      </c>
      <c r="AM16" s="499">
        <f t="shared" si="3"/>
        <v>346</v>
      </c>
      <c r="AN16" s="276">
        <v>125</v>
      </c>
      <c r="AO16" s="499">
        <v>18</v>
      </c>
      <c r="AP16" s="499">
        <v>18</v>
      </c>
      <c r="AQ16" s="499">
        <v>0</v>
      </c>
      <c r="AR16" s="2"/>
      <c r="AS16" s="2"/>
      <c r="AT16" s="2"/>
      <c r="AU16" s="2"/>
      <c r="AV16" s="2"/>
      <c r="AW16" s="2"/>
      <c r="AX16" s="521"/>
      <c r="AY16" s="521"/>
      <c r="AZ16" s="521"/>
      <c r="BA16" s="521"/>
      <c r="BB16" s="521"/>
      <c r="BC16" s="521"/>
      <c r="BD16" s="521"/>
      <c r="BE16" s="521"/>
      <c r="BF16" s="521"/>
      <c r="BG16" s="521"/>
      <c r="BH16" s="521"/>
      <c r="BI16" s="521"/>
      <c r="BJ16" s="521"/>
      <c r="BK16" s="521"/>
      <c r="BL16" s="521"/>
      <c r="BM16" s="521"/>
      <c r="BN16" s="521"/>
      <c r="BO16" s="521"/>
      <c r="BP16" s="521"/>
      <c r="BQ16" s="521"/>
      <c r="BR16" s="521"/>
      <c r="BS16" s="521"/>
      <c r="BT16" s="521"/>
      <c r="BU16" s="521"/>
      <c r="BV16" s="521"/>
      <c r="BW16" s="521"/>
      <c r="BX16" s="521"/>
      <c r="BY16" s="521"/>
      <c r="BZ16" s="521"/>
      <c r="CA16" s="521"/>
      <c r="CB16" s="521"/>
      <c r="CC16" s="521"/>
      <c r="CD16" s="521"/>
      <c r="CE16" s="521"/>
      <c r="CF16" s="521"/>
      <c r="CG16" s="521"/>
      <c r="CH16" s="521"/>
      <c r="CI16" s="521"/>
      <c r="CJ16" s="521"/>
      <c r="CK16" s="521"/>
      <c r="CL16" s="521"/>
      <c r="CM16" s="521"/>
      <c r="CN16" s="521"/>
      <c r="CO16" s="521"/>
      <c r="CP16" s="521"/>
      <c r="CQ16" s="521"/>
      <c r="CR16" s="521"/>
      <c r="CS16" s="521"/>
      <c r="CT16" s="521"/>
      <c r="CU16" s="521"/>
      <c r="CV16" s="521"/>
      <c r="CW16" s="521"/>
      <c r="CX16" s="521"/>
      <c r="CY16" s="521"/>
    </row>
    <row r="17" spans="1:114" ht="15" customHeight="1">
      <c r="A17" s="14" t="s">
        <v>283</v>
      </c>
      <c r="B17" s="14" t="s">
        <v>51</v>
      </c>
      <c r="C17" s="14">
        <v>4331</v>
      </c>
      <c r="D17" s="14">
        <v>2169</v>
      </c>
      <c r="E17" s="14">
        <v>2322</v>
      </c>
      <c r="F17" s="14">
        <v>1193</v>
      </c>
      <c r="G17" s="14">
        <v>1343</v>
      </c>
      <c r="H17" s="14">
        <v>719</v>
      </c>
      <c r="I17" s="14">
        <v>1549</v>
      </c>
      <c r="J17" s="14">
        <v>810</v>
      </c>
      <c r="K17" s="473">
        <v>9545</v>
      </c>
      <c r="L17" s="473">
        <v>4891</v>
      </c>
      <c r="M17" s="14" t="s">
        <v>283</v>
      </c>
      <c r="N17" s="14" t="s">
        <v>51</v>
      </c>
      <c r="O17" s="14">
        <v>0</v>
      </c>
      <c r="P17" s="14">
        <v>0</v>
      </c>
      <c r="Q17" s="466">
        <v>155</v>
      </c>
      <c r="R17" s="14">
        <v>86</v>
      </c>
      <c r="S17" s="14">
        <v>0</v>
      </c>
      <c r="T17" s="14">
        <v>0</v>
      </c>
      <c r="U17" s="14">
        <v>232</v>
      </c>
      <c r="V17" s="14">
        <v>123</v>
      </c>
      <c r="W17" s="473">
        <v>387</v>
      </c>
      <c r="X17" s="473">
        <v>209</v>
      </c>
      <c r="Y17" s="431" t="s">
        <v>283</v>
      </c>
      <c r="Z17" s="423" t="s">
        <v>51</v>
      </c>
      <c r="AA17" s="14">
        <v>90</v>
      </c>
      <c r="AB17" s="14">
        <v>47</v>
      </c>
      <c r="AC17" s="14">
        <v>31</v>
      </c>
      <c r="AD17" s="14">
        <v>36</v>
      </c>
      <c r="AE17" s="14">
        <v>204</v>
      </c>
      <c r="AF17" s="14">
        <v>126</v>
      </c>
      <c r="AG17" s="14">
        <v>47</v>
      </c>
      <c r="AH17" s="14">
        <v>173</v>
      </c>
      <c r="AI17" s="14">
        <v>264</v>
      </c>
      <c r="AJ17" s="14">
        <v>74</v>
      </c>
      <c r="AK17" s="14">
        <v>9</v>
      </c>
      <c r="AL17" s="14">
        <v>1</v>
      </c>
      <c r="AM17" s="14">
        <f t="shared" si="3"/>
        <v>348</v>
      </c>
      <c r="AN17" s="14">
        <v>72</v>
      </c>
      <c r="AO17" s="14">
        <v>16</v>
      </c>
      <c r="AP17" s="14">
        <v>16</v>
      </c>
      <c r="AQ17" s="14">
        <v>0</v>
      </c>
      <c r="AR17" s="2"/>
      <c r="AS17" s="2"/>
      <c r="AT17" s="2"/>
      <c r="AU17" s="2"/>
      <c r="AV17" s="2"/>
      <c r="AW17" s="2"/>
      <c r="AX17" s="521"/>
      <c r="AY17" s="521"/>
      <c r="AZ17" s="521"/>
      <c r="BA17" s="521"/>
      <c r="BB17" s="521"/>
      <c r="BC17" s="521"/>
      <c r="BD17" s="521"/>
      <c r="BE17" s="521"/>
      <c r="BF17" s="521"/>
      <c r="BG17" s="521"/>
      <c r="BH17" s="521"/>
      <c r="BI17" s="521"/>
      <c r="BJ17" s="521"/>
      <c r="BK17" s="521"/>
      <c r="BL17" s="521"/>
      <c r="BM17" s="521"/>
      <c r="BN17" s="521"/>
      <c r="BO17" s="521"/>
      <c r="BP17" s="521"/>
      <c r="BQ17" s="521"/>
      <c r="BR17" s="521"/>
      <c r="BS17" s="521"/>
      <c r="BT17" s="521"/>
      <c r="BU17" s="521"/>
      <c r="BV17" s="521"/>
      <c r="BW17" s="521"/>
      <c r="BX17" s="521"/>
      <c r="BY17" s="521"/>
      <c r="BZ17" s="521"/>
      <c r="CA17" s="521"/>
      <c r="CB17" s="521"/>
      <c r="CC17" s="521"/>
      <c r="CD17" s="521"/>
      <c r="CE17" s="521"/>
      <c r="CF17" s="521"/>
      <c r="CG17" s="521"/>
      <c r="CH17" s="521"/>
      <c r="CI17" s="521"/>
      <c r="CJ17" s="521"/>
      <c r="CK17" s="521"/>
      <c r="CL17" s="521"/>
      <c r="CM17" s="521"/>
      <c r="CN17" s="521"/>
      <c r="CO17" s="521"/>
      <c r="CP17" s="521"/>
      <c r="CQ17" s="521"/>
      <c r="CR17" s="521"/>
      <c r="CS17" s="521"/>
      <c r="CT17" s="521"/>
      <c r="CU17" s="521"/>
      <c r="CV17" s="521"/>
      <c r="CW17" s="521"/>
      <c r="CX17" s="521"/>
      <c r="CY17" s="521"/>
    </row>
    <row r="18" spans="1:114" ht="15" customHeight="1">
      <c r="A18" s="14" t="s">
        <v>283</v>
      </c>
      <c r="B18" s="14" t="s">
        <v>172</v>
      </c>
      <c r="C18" s="14">
        <v>7364</v>
      </c>
      <c r="D18" s="14">
        <v>3529</v>
      </c>
      <c r="E18" s="14">
        <v>5709</v>
      </c>
      <c r="F18" s="14">
        <v>2878</v>
      </c>
      <c r="G18" s="14">
        <v>4156</v>
      </c>
      <c r="H18" s="14">
        <v>2088</v>
      </c>
      <c r="I18" s="14">
        <v>5263</v>
      </c>
      <c r="J18" s="14">
        <v>2704</v>
      </c>
      <c r="K18" s="473">
        <v>22492</v>
      </c>
      <c r="L18" s="473">
        <v>11199</v>
      </c>
      <c r="M18" s="14" t="s">
        <v>283</v>
      </c>
      <c r="N18" s="14" t="s">
        <v>172</v>
      </c>
      <c r="O18" s="14">
        <v>12</v>
      </c>
      <c r="P18" s="14">
        <v>4</v>
      </c>
      <c r="Q18" s="466">
        <v>405</v>
      </c>
      <c r="R18" s="14">
        <v>192</v>
      </c>
      <c r="S18" s="14">
        <v>62</v>
      </c>
      <c r="T18" s="14">
        <v>32</v>
      </c>
      <c r="U18" s="14">
        <v>810</v>
      </c>
      <c r="V18" s="14">
        <v>450</v>
      </c>
      <c r="W18" s="473">
        <v>1289</v>
      </c>
      <c r="X18" s="473">
        <v>678</v>
      </c>
      <c r="Y18" s="431" t="s">
        <v>283</v>
      </c>
      <c r="Z18" s="423" t="s">
        <v>172</v>
      </c>
      <c r="AA18" s="14">
        <v>125</v>
      </c>
      <c r="AB18" s="14">
        <v>100</v>
      </c>
      <c r="AC18" s="14">
        <v>82</v>
      </c>
      <c r="AD18" s="14">
        <v>93</v>
      </c>
      <c r="AE18" s="14">
        <v>400</v>
      </c>
      <c r="AF18" s="14">
        <v>273</v>
      </c>
      <c r="AG18" s="14">
        <v>31</v>
      </c>
      <c r="AH18" s="14">
        <v>304</v>
      </c>
      <c r="AI18" s="14">
        <v>683</v>
      </c>
      <c r="AJ18" s="14">
        <v>0</v>
      </c>
      <c r="AK18" s="14">
        <v>0</v>
      </c>
      <c r="AL18" s="14">
        <v>0</v>
      </c>
      <c r="AM18" s="14">
        <f t="shared" si="3"/>
        <v>683</v>
      </c>
      <c r="AN18" s="14">
        <v>181</v>
      </c>
      <c r="AO18" s="14">
        <v>14</v>
      </c>
      <c r="AP18" s="14">
        <v>14</v>
      </c>
      <c r="AQ18" s="14">
        <v>0</v>
      </c>
      <c r="AR18" s="2"/>
      <c r="AS18" s="2"/>
      <c r="AT18" s="2"/>
      <c r="AU18" s="2"/>
      <c r="AV18" s="2"/>
      <c r="AW18" s="2"/>
      <c r="AX18" s="521"/>
      <c r="AY18" s="521"/>
      <c r="AZ18" s="521"/>
      <c r="BA18" s="521"/>
      <c r="BB18" s="521"/>
      <c r="BC18" s="521"/>
      <c r="BD18" s="521"/>
      <c r="BE18" s="521"/>
      <c r="BF18" s="521"/>
      <c r="BG18" s="521"/>
      <c r="BH18" s="521"/>
      <c r="BI18" s="521"/>
      <c r="BJ18" s="521"/>
      <c r="BK18" s="521"/>
      <c r="BL18" s="521"/>
      <c r="BM18" s="521"/>
      <c r="BN18" s="521"/>
      <c r="BO18" s="521"/>
      <c r="BP18" s="521"/>
      <c r="BQ18" s="521"/>
      <c r="BR18" s="521"/>
      <c r="BS18" s="521"/>
      <c r="BT18" s="521"/>
      <c r="BU18" s="521"/>
      <c r="BV18" s="521"/>
      <c r="BW18" s="521"/>
      <c r="BX18" s="521"/>
      <c r="BY18" s="521"/>
      <c r="BZ18" s="521"/>
      <c r="CA18" s="521"/>
      <c r="CB18" s="521"/>
      <c r="CC18" s="521"/>
      <c r="CD18" s="521"/>
      <c r="CE18" s="521"/>
      <c r="CF18" s="521"/>
      <c r="CG18" s="521"/>
      <c r="CH18" s="521"/>
      <c r="CI18" s="521"/>
      <c r="CJ18" s="521"/>
      <c r="CK18" s="521"/>
      <c r="CL18" s="521"/>
      <c r="CM18" s="521"/>
      <c r="CN18" s="521"/>
      <c r="CO18" s="521"/>
      <c r="CP18" s="521"/>
      <c r="CQ18" s="521"/>
      <c r="CR18" s="521"/>
      <c r="CS18" s="521"/>
      <c r="CT18" s="521"/>
      <c r="CU18" s="521"/>
      <c r="CV18" s="521"/>
      <c r="CW18" s="521"/>
      <c r="CX18" s="521"/>
      <c r="CY18" s="521"/>
    </row>
    <row r="19" spans="1:114" ht="15" customHeight="1">
      <c r="A19" s="14" t="s">
        <v>283</v>
      </c>
      <c r="B19" s="14" t="s">
        <v>247</v>
      </c>
      <c r="C19" s="14">
        <v>4027</v>
      </c>
      <c r="D19" s="14">
        <v>2040</v>
      </c>
      <c r="E19" s="14">
        <v>2585</v>
      </c>
      <c r="F19" s="14">
        <v>1274</v>
      </c>
      <c r="G19" s="14">
        <v>1645</v>
      </c>
      <c r="H19" s="14">
        <v>887</v>
      </c>
      <c r="I19" s="14">
        <v>1607</v>
      </c>
      <c r="J19" s="14">
        <v>868</v>
      </c>
      <c r="K19" s="473">
        <v>9864</v>
      </c>
      <c r="L19" s="473">
        <v>5069</v>
      </c>
      <c r="M19" s="14" t="s">
        <v>283</v>
      </c>
      <c r="N19" s="14" t="s">
        <v>247</v>
      </c>
      <c r="O19" s="14">
        <v>36</v>
      </c>
      <c r="P19" s="14">
        <v>18</v>
      </c>
      <c r="Q19" s="466">
        <v>193</v>
      </c>
      <c r="R19" s="14">
        <v>84</v>
      </c>
      <c r="S19" s="14">
        <v>34</v>
      </c>
      <c r="T19" s="14">
        <v>13</v>
      </c>
      <c r="U19" s="14">
        <v>413</v>
      </c>
      <c r="V19" s="14">
        <v>241</v>
      </c>
      <c r="W19" s="473">
        <v>676</v>
      </c>
      <c r="X19" s="473">
        <v>356</v>
      </c>
      <c r="Y19" s="431" t="s">
        <v>283</v>
      </c>
      <c r="Z19" s="423" t="s">
        <v>247</v>
      </c>
      <c r="AA19" s="14">
        <v>75</v>
      </c>
      <c r="AB19" s="14">
        <v>50</v>
      </c>
      <c r="AC19" s="14">
        <v>35</v>
      </c>
      <c r="AD19" s="14">
        <v>36</v>
      </c>
      <c r="AE19" s="14">
        <v>196</v>
      </c>
      <c r="AF19" s="14">
        <v>172</v>
      </c>
      <c r="AG19" s="14">
        <v>13</v>
      </c>
      <c r="AH19" s="14">
        <v>185</v>
      </c>
      <c r="AI19" s="14">
        <v>202</v>
      </c>
      <c r="AJ19" s="14">
        <v>78</v>
      </c>
      <c r="AK19" s="14">
        <v>6</v>
      </c>
      <c r="AL19" s="14">
        <v>0</v>
      </c>
      <c r="AM19" s="14">
        <f t="shared" si="3"/>
        <v>286</v>
      </c>
      <c r="AN19" s="14">
        <v>60</v>
      </c>
      <c r="AO19" s="14">
        <v>23</v>
      </c>
      <c r="AP19" s="14">
        <v>23</v>
      </c>
      <c r="AQ19" s="14">
        <v>0</v>
      </c>
      <c r="AR19" s="2"/>
      <c r="AS19" s="2"/>
      <c r="AT19" s="2"/>
      <c r="AU19" s="2"/>
      <c r="AV19" s="2"/>
      <c r="AW19" s="2"/>
      <c r="AX19" s="521"/>
      <c r="AY19" s="521"/>
      <c r="AZ19" s="521"/>
      <c r="BA19" s="521"/>
      <c r="BB19" s="521"/>
      <c r="BC19" s="521"/>
      <c r="BD19" s="521"/>
      <c r="BE19" s="521"/>
      <c r="BF19" s="521"/>
      <c r="BG19" s="521"/>
      <c r="BH19" s="521"/>
      <c r="BI19" s="521"/>
      <c r="BJ19" s="521"/>
      <c r="BK19" s="521"/>
      <c r="BL19" s="521"/>
      <c r="BM19" s="521"/>
      <c r="BN19" s="521"/>
      <c r="BO19" s="521"/>
      <c r="BP19" s="521"/>
      <c r="BQ19" s="521"/>
      <c r="BR19" s="521"/>
      <c r="BS19" s="521"/>
      <c r="BT19" s="521"/>
      <c r="BU19" s="521"/>
      <c r="BV19" s="521"/>
      <c r="BW19" s="521"/>
      <c r="BX19" s="521"/>
      <c r="BY19" s="521"/>
      <c r="BZ19" s="521"/>
      <c r="CA19" s="521"/>
      <c r="CB19" s="521"/>
      <c r="CC19" s="521"/>
      <c r="CD19" s="521"/>
      <c r="CE19" s="521"/>
      <c r="CF19" s="521"/>
      <c r="CG19" s="521"/>
      <c r="CH19" s="521"/>
      <c r="CI19" s="521"/>
      <c r="CJ19" s="521"/>
      <c r="CK19" s="521"/>
      <c r="CL19" s="521"/>
      <c r="CM19" s="521"/>
      <c r="CN19" s="521"/>
      <c r="CO19" s="521"/>
      <c r="CP19" s="521"/>
      <c r="CQ19" s="521"/>
      <c r="CR19" s="521"/>
      <c r="CS19" s="521"/>
      <c r="CT19" s="521"/>
      <c r="CU19" s="521"/>
      <c r="CV19" s="521"/>
      <c r="CW19" s="521"/>
      <c r="CX19" s="521"/>
      <c r="CY19" s="521"/>
    </row>
    <row r="20" spans="1:114" ht="15" customHeight="1">
      <c r="A20" s="14" t="s">
        <v>285</v>
      </c>
      <c r="B20" s="14" t="s">
        <v>286</v>
      </c>
      <c r="C20" s="14">
        <v>545</v>
      </c>
      <c r="D20" s="14">
        <v>273</v>
      </c>
      <c r="E20" s="14">
        <v>278</v>
      </c>
      <c r="F20" s="14">
        <v>130</v>
      </c>
      <c r="G20" s="14">
        <v>138</v>
      </c>
      <c r="H20" s="14">
        <v>71</v>
      </c>
      <c r="I20" s="14">
        <v>149</v>
      </c>
      <c r="J20" s="14">
        <v>67</v>
      </c>
      <c r="K20" s="473">
        <v>1110</v>
      </c>
      <c r="L20" s="473">
        <v>541</v>
      </c>
      <c r="M20" s="14" t="s">
        <v>285</v>
      </c>
      <c r="N20" s="14" t="s">
        <v>286</v>
      </c>
      <c r="O20" s="14">
        <v>2</v>
      </c>
      <c r="P20" s="14">
        <v>2</v>
      </c>
      <c r="Q20" s="466">
        <v>10</v>
      </c>
      <c r="R20" s="14">
        <v>5</v>
      </c>
      <c r="S20" s="14">
        <v>1</v>
      </c>
      <c r="T20" s="14">
        <v>1</v>
      </c>
      <c r="U20" s="14">
        <v>35</v>
      </c>
      <c r="V20" s="14">
        <v>21</v>
      </c>
      <c r="W20" s="473">
        <v>48</v>
      </c>
      <c r="X20" s="473">
        <v>29</v>
      </c>
      <c r="Y20" s="431" t="s">
        <v>285</v>
      </c>
      <c r="Z20" s="423" t="s">
        <v>286</v>
      </c>
      <c r="AA20" s="14">
        <v>10</v>
      </c>
      <c r="AB20" s="14">
        <v>7</v>
      </c>
      <c r="AC20" s="14">
        <v>4</v>
      </c>
      <c r="AD20" s="14">
        <v>4</v>
      </c>
      <c r="AE20" s="14">
        <v>25</v>
      </c>
      <c r="AF20" s="14">
        <v>20</v>
      </c>
      <c r="AG20" s="14">
        <v>3</v>
      </c>
      <c r="AH20" s="14">
        <v>23</v>
      </c>
      <c r="AI20" s="14">
        <v>26</v>
      </c>
      <c r="AJ20" s="14">
        <v>12</v>
      </c>
      <c r="AK20" s="14">
        <v>0</v>
      </c>
      <c r="AL20" s="14">
        <v>0</v>
      </c>
      <c r="AM20" s="14">
        <f t="shared" si="3"/>
        <v>38</v>
      </c>
      <c r="AN20" s="14">
        <v>5</v>
      </c>
      <c r="AO20" s="14">
        <v>6</v>
      </c>
      <c r="AP20" s="14">
        <v>6</v>
      </c>
      <c r="AQ20" s="14">
        <v>0</v>
      </c>
      <c r="AR20" s="2"/>
      <c r="AS20" s="2"/>
      <c r="AT20" s="2"/>
      <c r="AU20" s="2"/>
      <c r="AV20" s="2"/>
      <c r="AW20" s="2"/>
    </row>
    <row r="21" spans="1:114" ht="15" customHeight="1">
      <c r="A21" s="14" t="s">
        <v>285</v>
      </c>
      <c r="B21" s="14" t="s">
        <v>344</v>
      </c>
      <c r="C21" s="14">
        <v>2272</v>
      </c>
      <c r="D21" s="14">
        <v>1067</v>
      </c>
      <c r="E21" s="14">
        <v>1126</v>
      </c>
      <c r="F21" s="14">
        <v>507</v>
      </c>
      <c r="G21" s="14">
        <v>867</v>
      </c>
      <c r="H21" s="14">
        <v>449</v>
      </c>
      <c r="I21" s="14">
        <v>861</v>
      </c>
      <c r="J21" s="14">
        <v>395</v>
      </c>
      <c r="K21" s="473">
        <v>5126</v>
      </c>
      <c r="L21" s="473">
        <v>2418</v>
      </c>
      <c r="M21" s="14" t="s">
        <v>285</v>
      </c>
      <c r="N21" s="14" t="s">
        <v>344</v>
      </c>
      <c r="O21" s="14">
        <v>19</v>
      </c>
      <c r="P21" s="14">
        <v>8</v>
      </c>
      <c r="Q21" s="466">
        <v>45</v>
      </c>
      <c r="R21" s="14">
        <v>18</v>
      </c>
      <c r="S21" s="14">
        <v>33</v>
      </c>
      <c r="T21" s="14">
        <v>16</v>
      </c>
      <c r="U21" s="14">
        <v>162</v>
      </c>
      <c r="V21" s="14">
        <v>83</v>
      </c>
      <c r="W21" s="473">
        <v>259</v>
      </c>
      <c r="X21" s="473">
        <v>125</v>
      </c>
      <c r="Y21" s="431" t="s">
        <v>285</v>
      </c>
      <c r="Z21" s="423" t="s">
        <v>344</v>
      </c>
      <c r="AA21" s="14">
        <v>46</v>
      </c>
      <c r="AB21" s="14">
        <v>24</v>
      </c>
      <c r="AC21" s="14">
        <v>21</v>
      </c>
      <c r="AD21" s="14">
        <v>22</v>
      </c>
      <c r="AE21" s="14">
        <v>113</v>
      </c>
      <c r="AF21" s="14">
        <v>89</v>
      </c>
      <c r="AG21" s="14">
        <v>20</v>
      </c>
      <c r="AH21" s="14">
        <v>109</v>
      </c>
      <c r="AI21" s="14">
        <v>66</v>
      </c>
      <c r="AJ21" s="14">
        <v>98</v>
      </c>
      <c r="AK21" s="14">
        <v>0</v>
      </c>
      <c r="AL21" s="14">
        <v>0</v>
      </c>
      <c r="AM21" s="14">
        <f t="shared" si="3"/>
        <v>164</v>
      </c>
      <c r="AN21" s="14">
        <v>13</v>
      </c>
      <c r="AO21" s="14">
        <v>17</v>
      </c>
      <c r="AP21" s="14">
        <v>17</v>
      </c>
      <c r="AQ21" s="14">
        <v>0</v>
      </c>
      <c r="AR21" s="2"/>
      <c r="AS21" s="2"/>
      <c r="AT21" s="2"/>
      <c r="AU21" s="2"/>
      <c r="AV21" s="2"/>
      <c r="AW21" s="2"/>
    </row>
    <row r="22" spans="1:114" ht="15" customHeight="1">
      <c r="A22" s="14" t="s">
        <v>287</v>
      </c>
      <c r="B22" s="14" t="s">
        <v>246</v>
      </c>
      <c r="C22" s="14">
        <v>2168</v>
      </c>
      <c r="D22" s="14">
        <v>1092</v>
      </c>
      <c r="E22" s="14">
        <v>1515</v>
      </c>
      <c r="F22" s="14">
        <v>815</v>
      </c>
      <c r="G22" s="14">
        <v>843</v>
      </c>
      <c r="H22" s="14">
        <v>449</v>
      </c>
      <c r="I22" s="14">
        <v>930</v>
      </c>
      <c r="J22" s="14">
        <v>486</v>
      </c>
      <c r="K22" s="473">
        <v>5456</v>
      </c>
      <c r="L22" s="473">
        <v>2842</v>
      </c>
      <c r="M22" s="14" t="s">
        <v>287</v>
      </c>
      <c r="N22" s="14" t="s">
        <v>246</v>
      </c>
      <c r="O22" s="14">
        <v>1</v>
      </c>
      <c r="P22" s="14">
        <v>0</v>
      </c>
      <c r="Q22" s="466">
        <v>86</v>
      </c>
      <c r="R22" s="14">
        <v>50</v>
      </c>
      <c r="S22" s="14">
        <v>0</v>
      </c>
      <c r="T22" s="14">
        <v>0</v>
      </c>
      <c r="U22" s="14">
        <v>214</v>
      </c>
      <c r="V22" s="14">
        <v>122</v>
      </c>
      <c r="W22" s="473">
        <v>301</v>
      </c>
      <c r="X22" s="473">
        <v>172</v>
      </c>
      <c r="Y22" s="431" t="s">
        <v>287</v>
      </c>
      <c r="Z22" s="423" t="s">
        <v>246</v>
      </c>
      <c r="AA22" s="14">
        <v>40</v>
      </c>
      <c r="AB22" s="14">
        <v>31</v>
      </c>
      <c r="AC22" s="14">
        <v>19</v>
      </c>
      <c r="AD22" s="14">
        <v>20</v>
      </c>
      <c r="AE22" s="14">
        <v>110</v>
      </c>
      <c r="AF22" s="14">
        <v>82</v>
      </c>
      <c r="AG22" s="14">
        <v>26</v>
      </c>
      <c r="AH22" s="14">
        <v>108</v>
      </c>
      <c r="AI22" s="14">
        <v>114</v>
      </c>
      <c r="AJ22" s="14">
        <v>46</v>
      </c>
      <c r="AK22" s="14">
        <v>0</v>
      </c>
      <c r="AL22" s="14">
        <v>7</v>
      </c>
      <c r="AM22" s="14">
        <f t="shared" si="3"/>
        <v>167</v>
      </c>
      <c r="AN22" s="14">
        <v>30</v>
      </c>
      <c r="AO22" s="14">
        <v>18</v>
      </c>
      <c r="AP22" s="14">
        <v>18</v>
      </c>
      <c r="AQ22" s="14">
        <v>0</v>
      </c>
      <c r="AR22" s="2"/>
      <c r="AS22" s="2"/>
      <c r="AT22" s="2"/>
      <c r="AU22" s="2"/>
      <c r="AV22" s="2"/>
      <c r="AW22" s="2"/>
    </row>
    <row r="23" spans="1:114" ht="15" customHeight="1">
      <c r="A23" s="14" t="s">
        <v>287</v>
      </c>
      <c r="B23" s="14" t="s">
        <v>189</v>
      </c>
      <c r="C23" s="14">
        <v>1414</v>
      </c>
      <c r="D23" s="14">
        <v>727</v>
      </c>
      <c r="E23" s="14">
        <v>891</v>
      </c>
      <c r="F23" s="14">
        <v>459</v>
      </c>
      <c r="G23" s="14">
        <v>589</v>
      </c>
      <c r="H23" s="14">
        <v>290</v>
      </c>
      <c r="I23" s="14">
        <v>507</v>
      </c>
      <c r="J23" s="14">
        <v>238</v>
      </c>
      <c r="K23" s="473">
        <v>3401</v>
      </c>
      <c r="L23" s="473">
        <v>1714</v>
      </c>
      <c r="M23" s="14" t="s">
        <v>287</v>
      </c>
      <c r="N23" s="14" t="s">
        <v>189</v>
      </c>
      <c r="O23" s="14">
        <v>17</v>
      </c>
      <c r="P23" s="14">
        <v>10</v>
      </c>
      <c r="Q23" s="466">
        <v>74</v>
      </c>
      <c r="R23" s="14">
        <v>34</v>
      </c>
      <c r="S23" s="14">
        <v>27</v>
      </c>
      <c r="T23" s="14">
        <v>11</v>
      </c>
      <c r="U23" s="14">
        <v>97</v>
      </c>
      <c r="V23" s="14">
        <v>50</v>
      </c>
      <c r="W23" s="473">
        <v>215</v>
      </c>
      <c r="X23" s="473">
        <v>105</v>
      </c>
      <c r="Y23" s="431" t="s">
        <v>287</v>
      </c>
      <c r="Z23" s="423" t="s">
        <v>189</v>
      </c>
      <c r="AA23" s="14">
        <v>27</v>
      </c>
      <c r="AB23" s="14">
        <v>17</v>
      </c>
      <c r="AC23" s="14">
        <v>15</v>
      </c>
      <c r="AD23" s="14">
        <v>13</v>
      </c>
      <c r="AE23" s="14">
        <v>72</v>
      </c>
      <c r="AF23" s="14">
        <v>61</v>
      </c>
      <c r="AG23" s="14">
        <v>5</v>
      </c>
      <c r="AH23" s="14">
        <v>66</v>
      </c>
      <c r="AI23" s="14">
        <v>74</v>
      </c>
      <c r="AJ23" s="14">
        <v>38</v>
      </c>
      <c r="AK23" s="14">
        <v>0</v>
      </c>
      <c r="AL23" s="14">
        <v>1</v>
      </c>
      <c r="AM23" s="14">
        <f t="shared" si="3"/>
        <v>113</v>
      </c>
      <c r="AN23" s="14">
        <v>13</v>
      </c>
      <c r="AO23" s="14">
        <v>14</v>
      </c>
      <c r="AP23" s="14">
        <v>14</v>
      </c>
      <c r="AQ23" s="14">
        <v>0</v>
      </c>
      <c r="AR23" s="2"/>
      <c r="AS23" s="2"/>
      <c r="AT23" s="2"/>
      <c r="AU23" s="2"/>
      <c r="AV23" s="2"/>
      <c r="AW23" s="2"/>
    </row>
    <row r="24" spans="1:114" ht="15" customHeight="1">
      <c r="A24" s="14" t="s">
        <v>287</v>
      </c>
      <c r="B24" s="14" t="s">
        <v>173</v>
      </c>
      <c r="C24" s="14">
        <v>1472</v>
      </c>
      <c r="D24" s="14">
        <v>714</v>
      </c>
      <c r="E24" s="14">
        <v>937</v>
      </c>
      <c r="F24" s="14">
        <v>504</v>
      </c>
      <c r="G24" s="14">
        <v>687</v>
      </c>
      <c r="H24" s="14">
        <v>331</v>
      </c>
      <c r="I24" s="14">
        <v>655</v>
      </c>
      <c r="J24" s="14">
        <v>343</v>
      </c>
      <c r="K24" s="473">
        <v>3751</v>
      </c>
      <c r="L24" s="473">
        <v>1892</v>
      </c>
      <c r="M24" s="14" t="s">
        <v>287</v>
      </c>
      <c r="N24" s="14" t="s">
        <v>173</v>
      </c>
      <c r="O24" s="14">
        <v>0</v>
      </c>
      <c r="P24" s="14">
        <v>0</v>
      </c>
      <c r="Q24" s="466">
        <v>36</v>
      </c>
      <c r="R24" s="14">
        <v>22</v>
      </c>
      <c r="S24" s="14">
        <v>1</v>
      </c>
      <c r="T24" s="14">
        <v>0</v>
      </c>
      <c r="U24" s="14">
        <v>107</v>
      </c>
      <c r="V24" s="14">
        <v>53</v>
      </c>
      <c r="W24" s="473">
        <v>144</v>
      </c>
      <c r="X24" s="473">
        <v>75</v>
      </c>
      <c r="Y24" s="431" t="s">
        <v>287</v>
      </c>
      <c r="Z24" s="423" t="s">
        <v>173</v>
      </c>
      <c r="AA24" s="14">
        <v>29</v>
      </c>
      <c r="AB24" s="14">
        <v>19</v>
      </c>
      <c r="AC24" s="14">
        <v>15</v>
      </c>
      <c r="AD24" s="14">
        <v>14</v>
      </c>
      <c r="AE24" s="14">
        <v>77</v>
      </c>
      <c r="AF24" s="14">
        <v>58</v>
      </c>
      <c r="AG24" s="14">
        <v>11</v>
      </c>
      <c r="AH24" s="14">
        <v>69</v>
      </c>
      <c r="AI24" s="14">
        <v>50</v>
      </c>
      <c r="AJ24" s="14">
        <v>66</v>
      </c>
      <c r="AK24" s="14">
        <v>0</v>
      </c>
      <c r="AL24" s="14">
        <v>0</v>
      </c>
      <c r="AM24" s="14">
        <f t="shared" si="3"/>
        <v>116</v>
      </c>
      <c r="AN24" s="14">
        <v>4</v>
      </c>
      <c r="AO24" s="14">
        <v>14</v>
      </c>
      <c r="AP24" s="14">
        <v>14</v>
      </c>
      <c r="AQ24" s="14">
        <v>0</v>
      </c>
      <c r="AR24" s="2"/>
      <c r="AS24" s="2"/>
      <c r="AT24" s="2"/>
      <c r="AU24" s="2"/>
      <c r="AV24" s="2"/>
      <c r="AW24" s="2"/>
    </row>
    <row r="25" spans="1:114" ht="15" customHeight="1">
      <c r="A25" s="14" t="s">
        <v>288</v>
      </c>
      <c r="B25" s="14" t="s">
        <v>198</v>
      </c>
      <c r="C25" s="14">
        <v>1665</v>
      </c>
      <c r="D25" s="14">
        <v>839</v>
      </c>
      <c r="E25" s="14">
        <v>1104</v>
      </c>
      <c r="F25" s="14">
        <v>546</v>
      </c>
      <c r="G25" s="14">
        <v>778</v>
      </c>
      <c r="H25" s="14">
        <v>397</v>
      </c>
      <c r="I25" s="14">
        <v>896</v>
      </c>
      <c r="J25" s="14">
        <v>450</v>
      </c>
      <c r="K25" s="473">
        <v>4443</v>
      </c>
      <c r="L25" s="473">
        <v>2232</v>
      </c>
      <c r="M25" s="14" t="s">
        <v>288</v>
      </c>
      <c r="N25" s="14" t="s">
        <v>198</v>
      </c>
      <c r="O25" s="14">
        <v>4</v>
      </c>
      <c r="P25" s="14">
        <v>2</v>
      </c>
      <c r="Q25" s="466">
        <v>24</v>
      </c>
      <c r="R25" s="14">
        <v>10</v>
      </c>
      <c r="S25" s="14">
        <v>13</v>
      </c>
      <c r="T25" s="14">
        <v>5</v>
      </c>
      <c r="U25" s="14">
        <v>228</v>
      </c>
      <c r="V25" s="14">
        <v>120</v>
      </c>
      <c r="W25" s="473">
        <v>269</v>
      </c>
      <c r="X25" s="473">
        <v>137</v>
      </c>
      <c r="Y25" s="431" t="s">
        <v>288</v>
      </c>
      <c r="Z25" s="423" t="s">
        <v>198</v>
      </c>
      <c r="AA25" s="14">
        <v>31</v>
      </c>
      <c r="AB25" s="14">
        <v>25</v>
      </c>
      <c r="AC25" s="14">
        <v>18</v>
      </c>
      <c r="AD25" s="14">
        <v>19</v>
      </c>
      <c r="AE25" s="14">
        <v>93</v>
      </c>
      <c r="AF25" s="14">
        <v>81</v>
      </c>
      <c r="AG25" s="14">
        <v>7</v>
      </c>
      <c r="AH25" s="14">
        <v>88</v>
      </c>
      <c r="AI25" s="14">
        <v>100</v>
      </c>
      <c r="AJ25" s="14">
        <v>41</v>
      </c>
      <c r="AK25" s="14">
        <v>1</v>
      </c>
      <c r="AL25" s="14">
        <v>1</v>
      </c>
      <c r="AM25" s="14">
        <f t="shared" si="3"/>
        <v>143</v>
      </c>
      <c r="AN25" s="14">
        <v>15</v>
      </c>
      <c r="AO25" s="14">
        <v>18</v>
      </c>
      <c r="AP25" s="14">
        <v>18</v>
      </c>
      <c r="AQ25" s="14">
        <v>0</v>
      </c>
      <c r="AR25" s="2"/>
      <c r="AS25" s="2"/>
      <c r="AT25" s="2"/>
      <c r="AU25" s="2"/>
      <c r="AV25" s="2"/>
      <c r="AW25" s="2"/>
    </row>
    <row r="26" spans="1:114" ht="15" customHeight="1">
      <c r="A26" s="14" t="s">
        <v>288</v>
      </c>
      <c r="B26" s="14" t="s">
        <v>244</v>
      </c>
      <c r="C26" s="14">
        <v>1838</v>
      </c>
      <c r="D26" s="14">
        <v>854</v>
      </c>
      <c r="E26" s="14">
        <v>1071</v>
      </c>
      <c r="F26" s="14">
        <v>501</v>
      </c>
      <c r="G26" s="14">
        <v>520</v>
      </c>
      <c r="H26" s="14">
        <v>210</v>
      </c>
      <c r="I26" s="14">
        <v>649</v>
      </c>
      <c r="J26" s="14">
        <v>284</v>
      </c>
      <c r="K26" s="473">
        <v>4078</v>
      </c>
      <c r="L26" s="473">
        <v>1849</v>
      </c>
      <c r="M26" s="14" t="s">
        <v>288</v>
      </c>
      <c r="N26" s="14" t="s">
        <v>244</v>
      </c>
      <c r="O26" s="14">
        <v>0</v>
      </c>
      <c r="P26" s="14">
        <v>0</v>
      </c>
      <c r="Q26" s="466">
        <v>38</v>
      </c>
      <c r="R26" s="14">
        <v>21</v>
      </c>
      <c r="S26" s="14">
        <v>0</v>
      </c>
      <c r="T26" s="14">
        <v>0</v>
      </c>
      <c r="U26" s="14">
        <v>164</v>
      </c>
      <c r="V26" s="14">
        <v>80</v>
      </c>
      <c r="W26" s="473">
        <v>202</v>
      </c>
      <c r="X26" s="473">
        <v>101</v>
      </c>
      <c r="Y26" s="431" t="s">
        <v>288</v>
      </c>
      <c r="Z26" s="423" t="s">
        <v>244</v>
      </c>
      <c r="AA26" s="14">
        <v>40</v>
      </c>
      <c r="AB26" s="14">
        <v>22</v>
      </c>
      <c r="AC26" s="14">
        <v>13</v>
      </c>
      <c r="AD26" s="14">
        <v>15</v>
      </c>
      <c r="AE26" s="14">
        <v>90</v>
      </c>
      <c r="AF26" s="14">
        <v>77</v>
      </c>
      <c r="AG26" s="14">
        <v>4</v>
      </c>
      <c r="AH26" s="14">
        <v>81</v>
      </c>
      <c r="AI26" s="14">
        <v>55</v>
      </c>
      <c r="AJ26" s="14">
        <v>58</v>
      </c>
      <c r="AK26" s="14">
        <v>2</v>
      </c>
      <c r="AL26" s="14">
        <v>1</v>
      </c>
      <c r="AM26" s="14">
        <f t="shared" si="3"/>
        <v>116</v>
      </c>
      <c r="AN26" s="14">
        <v>12</v>
      </c>
      <c r="AO26" s="14">
        <v>13</v>
      </c>
      <c r="AP26" s="14">
        <v>13</v>
      </c>
      <c r="AQ26" s="14">
        <v>0</v>
      </c>
      <c r="AR26" s="2"/>
      <c r="AS26" s="2"/>
      <c r="AT26" s="2"/>
      <c r="AU26" s="2"/>
      <c r="AV26" s="2"/>
      <c r="AW26" s="2"/>
    </row>
    <row r="27" spans="1:114" ht="15" customHeight="1">
      <c r="A27" s="14" t="s">
        <v>288</v>
      </c>
      <c r="B27" s="14" t="s">
        <v>202</v>
      </c>
      <c r="C27" s="14">
        <v>1493</v>
      </c>
      <c r="D27" s="14">
        <v>756</v>
      </c>
      <c r="E27" s="14">
        <v>1158</v>
      </c>
      <c r="F27" s="14">
        <v>567</v>
      </c>
      <c r="G27" s="14">
        <v>1027</v>
      </c>
      <c r="H27" s="14">
        <v>512</v>
      </c>
      <c r="I27" s="14">
        <v>1075</v>
      </c>
      <c r="J27" s="14">
        <v>535</v>
      </c>
      <c r="K27" s="473">
        <v>4753</v>
      </c>
      <c r="L27" s="473">
        <v>2370</v>
      </c>
      <c r="M27" s="14" t="s">
        <v>288</v>
      </c>
      <c r="N27" s="14" t="s">
        <v>202</v>
      </c>
      <c r="O27" s="14">
        <v>50</v>
      </c>
      <c r="P27" s="14">
        <v>24</v>
      </c>
      <c r="Q27" s="466">
        <v>85</v>
      </c>
      <c r="R27" s="14">
        <v>37</v>
      </c>
      <c r="S27" s="14">
        <v>47</v>
      </c>
      <c r="T27" s="14">
        <v>22</v>
      </c>
      <c r="U27" s="14">
        <v>220</v>
      </c>
      <c r="V27" s="14">
        <v>100</v>
      </c>
      <c r="W27" s="473">
        <v>402</v>
      </c>
      <c r="X27" s="473">
        <v>183</v>
      </c>
      <c r="Y27" s="431" t="s">
        <v>288</v>
      </c>
      <c r="Z27" s="423" t="s">
        <v>202</v>
      </c>
      <c r="AA27" s="14">
        <v>28</v>
      </c>
      <c r="AB27" s="14">
        <v>24</v>
      </c>
      <c r="AC27" s="14">
        <v>24</v>
      </c>
      <c r="AD27" s="14">
        <v>25</v>
      </c>
      <c r="AE27" s="14">
        <v>101</v>
      </c>
      <c r="AF27" s="14">
        <v>80</v>
      </c>
      <c r="AG27" s="14">
        <v>2</v>
      </c>
      <c r="AH27" s="14">
        <v>82</v>
      </c>
      <c r="AI27" s="14">
        <v>165</v>
      </c>
      <c r="AJ27" s="14">
        <v>0</v>
      </c>
      <c r="AK27" s="14">
        <v>0</v>
      </c>
      <c r="AL27" s="14">
        <v>0</v>
      </c>
      <c r="AM27" s="14">
        <f t="shared" si="3"/>
        <v>165</v>
      </c>
      <c r="AN27" s="14">
        <v>58</v>
      </c>
      <c r="AO27" s="14">
        <v>6</v>
      </c>
      <c r="AP27" s="14">
        <v>6</v>
      </c>
      <c r="AQ27" s="14">
        <v>0</v>
      </c>
      <c r="AR27" s="2"/>
      <c r="AS27" s="2"/>
      <c r="AT27" s="2"/>
      <c r="AU27" s="2"/>
      <c r="AV27" s="2"/>
      <c r="AW27" s="2"/>
    </row>
    <row r="28" spans="1:114" ht="15" customHeight="1">
      <c r="A28" s="14" t="s">
        <v>288</v>
      </c>
      <c r="B28" s="14" t="s">
        <v>245</v>
      </c>
      <c r="C28" s="14">
        <v>2268</v>
      </c>
      <c r="D28" s="14">
        <v>1046</v>
      </c>
      <c r="E28" s="14">
        <v>1440</v>
      </c>
      <c r="F28" s="14">
        <v>663</v>
      </c>
      <c r="G28" s="14">
        <v>920</v>
      </c>
      <c r="H28" s="14">
        <v>440</v>
      </c>
      <c r="I28" s="14">
        <v>951</v>
      </c>
      <c r="J28" s="14">
        <v>444</v>
      </c>
      <c r="K28" s="473">
        <v>5579</v>
      </c>
      <c r="L28" s="473">
        <v>2593</v>
      </c>
      <c r="M28" s="14" t="s">
        <v>288</v>
      </c>
      <c r="N28" s="14" t="s">
        <v>245</v>
      </c>
      <c r="O28" s="14">
        <v>4</v>
      </c>
      <c r="P28" s="14">
        <v>4</v>
      </c>
      <c r="Q28" s="466">
        <v>96</v>
      </c>
      <c r="R28" s="14">
        <v>46</v>
      </c>
      <c r="S28" s="14">
        <v>16</v>
      </c>
      <c r="T28" s="14">
        <v>9</v>
      </c>
      <c r="U28" s="14">
        <v>180</v>
      </c>
      <c r="V28" s="14">
        <v>87</v>
      </c>
      <c r="W28" s="473">
        <v>296</v>
      </c>
      <c r="X28" s="473">
        <v>146</v>
      </c>
      <c r="Y28" s="431" t="s">
        <v>288</v>
      </c>
      <c r="Z28" s="423" t="s">
        <v>245</v>
      </c>
      <c r="AA28" s="14">
        <v>46</v>
      </c>
      <c r="AB28" s="14">
        <v>33</v>
      </c>
      <c r="AC28" s="14">
        <v>21</v>
      </c>
      <c r="AD28" s="14">
        <v>23</v>
      </c>
      <c r="AE28" s="14">
        <v>123</v>
      </c>
      <c r="AF28" s="14">
        <v>109</v>
      </c>
      <c r="AG28" s="14">
        <v>11</v>
      </c>
      <c r="AH28" s="14">
        <v>120</v>
      </c>
      <c r="AI28" s="14">
        <v>124</v>
      </c>
      <c r="AJ28" s="14">
        <v>55</v>
      </c>
      <c r="AK28" s="14">
        <v>0</v>
      </c>
      <c r="AL28" s="14">
        <v>6</v>
      </c>
      <c r="AM28" s="14">
        <f t="shared" si="3"/>
        <v>185</v>
      </c>
      <c r="AN28" s="14">
        <v>42</v>
      </c>
      <c r="AO28" s="14">
        <v>19</v>
      </c>
      <c r="AP28" s="14">
        <v>19</v>
      </c>
      <c r="AQ28" s="14">
        <v>0</v>
      </c>
      <c r="AR28" s="2"/>
      <c r="AS28" s="2"/>
      <c r="AT28" s="2"/>
      <c r="AU28" s="2"/>
      <c r="AV28" s="2"/>
      <c r="AW28" s="2"/>
    </row>
    <row r="29" spans="1:114" ht="15" customHeight="1">
      <c r="A29" s="14" t="s">
        <v>288</v>
      </c>
      <c r="B29" s="14" t="s">
        <v>203</v>
      </c>
      <c r="C29" s="14">
        <v>2304</v>
      </c>
      <c r="D29" s="14">
        <v>1055</v>
      </c>
      <c r="E29" s="14">
        <v>1101</v>
      </c>
      <c r="F29" s="14">
        <v>504</v>
      </c>
      <c r="G29" s="14">
        <v>615</v>
      </c>
      <c r="H29" s="14">
        <v>279</v>
      </c>
      <c r="I29" s="14">
        <v>474</v>
      </c>
      <c r="J29" s="14">
        <v>202</v>
      </c>
      <c r="K29" s="473">
        <v>4494</v>
      </c>
      <c r="L29" s="473">
        <v>2040</v>
      </c>
      <c r="M29" s="14" t="s">
        <v>288</v>
      </c>
      <c r="N29" s="14" t="s">
        <v>203</v>
      </c>
      <c r="O29" s="14">
        <v>56</v>
      </c>
      <c r="P29" s="14">
        <v>32</v>
      </c>
      <c r="Q29" s="466">
        <v>21</v>
      </c>
      <c r="R29" s="14">
        <v>9</v>
      </c>
      <c r="S29" s="14">
        <v>51</v>
      </c>
      <c r="T29" s="14">
        <v>29</v>
      </c>
      <c r="U29" s="14">
        <v>109</v>
      </c>
      <c r="V29" s="14">
        <v>60</v>
      </c>
      <c r="W29" s="473">
        <v>237</v>
      </c>
      <c r="X29" s="473">
        <v>130</v>
      </c>
      <c r="Y29" s="431" t="s">
        <v>288</v>
      </c>
      <c r="Z29" s="423" t="s">
        <v>203</v>
      </c>
      <c r="AA29" s="14">
        <v>44</v>
      </c>
      <c r="AB29" s="14">
        <v>25</v>
      </c>
      <c r="AC29" s="14">
        <v>14</v>
      </c>
      <c r="AD29" s="14">
        <v>14</v>
      </c>
      <c r="AE29" s="14">
        <v>97</v>
      </c>
      <c r="AF29" s="14">
        <v>74</v>
      </c>
      <c r="AG29" s="14">
        <v>18</v>
      </c>
      <c r="AH29" s="14">
        <v>92</v>
      </c>
      <c r="AI29" s="14">
        <v>74</v>
      </c>
      <c r="AJ29" s="14">
        <v>58</v>
      </c>
      <c r="AK29" s="14">
        <v>5</v>
      </c>
      <c r="AL29" s="14">
        <v>9</v>
      </c>
      <c r="AM29" s="14">
        <f t="shared" si="3"/>
        <v>146</v>
      </c>
      <c r="AN29" s="14">
        <v>24</v>
      </c>
      <c r="AO29" s="14">
        <v>23</v>
      </c>
      <c r="AP29" s="14">
        <v>23</v>
      </c>
      <c r="AQ29" s="14">
        <v>0</v>
      </c>
      <c r="AR29" s="2"/>
      <c r="AS29" s="2"/>
      <c r="AT29" s="2"/>
      <c r="AU29" s="2"/>
      <c r="AV29" s="2"/>
      <c r="AW29" s="2"/>
    </row>
    <row r="30" spans="1:114" s="141" customFormat="1" ht="15" customHeight="1">
      <c r="A30" s="14" t="s">
        <v>288</v>
      </c>
      <c r="B30" s="14" t="s">
        <v>204</v>
      </c>
      <c r="C30" s="14">
        <v>1382</v>
      </c>
      <c r="D30" s="14">
        <v>683</v>
      </c>
      <c r="E30" s="14">
        <v>663</v>
      </c>
      <c r="F30" s="14">
        <v>349</v>
      </c>
      <c r="G30" s="14">
        <v>457</v>
      </c>
      <c r="H30" s="14">
        <v>243</v>
      </c>
      <c r="I30" s="14">
        <v>534</v>
      </c>
      <c r="J30" s="14">
        <v>290</v>
      </c>
      <c r="K30" s="473">
        <v>3036</v>
      </c>
      <c r="L30" s="473">
        <v>1565</v>
      </c>
      <c r="M30" s="14" t="s">
        <v>288</v>
      </c>
      <c r="N30" s="14" t="s">
        <v>204</v>
      </c>
      <c r="O30" s="14">
        <v>109</v>
      </c>
      <c r="P30" s="14">
        <v>56</v>
      </c>
      <c r="Q30" s="466">
        <v>66</v>
      </c>
      <c r="R30" s="14">
        <v>34</v>
      </c>
      <c r="S30" s="14">
        <v>28</v>
      </c>
      <c r="T30" s="14">
        <v>15</v>
      </c>
      <c r="U30" s="14">
        <v>174</v>
      </c>
      <c r="V30" s="14">
        <v>93</v>
      </c>
      <c r="W30" s="473">
        <v>377</v>
      </c>
      <c r="X30" s="473">
        <v>198</v>
      </c>
      <c r="Y30" s="431" t="s">
        <v>288</v>
      </c>
      <c r="Z30" s="423" t="s">
        <v>204</v>
      </c>
      <c r="AA30" s="14">
        <v>25</v>
      </c>
      <c r="AB30" s="14">
        <v>13</v>
      </c>
      <c r="AC30" s="14">
        <v>10</v>
      </c>
      <c r="AD30" s="14">
        <v>12</v>
      </c>
      <c r="AE30" s="14">
        <v>60</v>
      </c>
      <c r="AF30" s="14">
        <v>54</v>
      </c>
      <c r="AG30" s="14">
        <v>6</v>
      </c>
      <c r="AH30" s="14">
        <v>60</v>
      </c>
      <c r="AI30" s="14">
        <v>47</v>
      </c>
      <c r="AJ30" s="14">
        <v>25</v>
      </c>
      <c r="AK30" s="14">
        <v>2</v>
      </c>
      <c r="AL30" s="14">
        <v>3</v>
      </c>
      <c r="AM30" s="14">
        <f t="shared" si="3"/>
        <v>77</v>
      </c>
      <c r="AN30" s="14">
        <v>21</v>
      </c>
      <c r="AO30" s="14">
        <v>10</v>
      </c>
      <c r="AP30" s="14">
        <v>10</v>
      </c>
      <c r="AQ30" s="14">
        <v>0</v>
      </c>
      <c r="AR30" s="2"/>
      <c r="AS30" s="2"/>
      <c r="AT30" s="2"/>
      <c r="AU30" s="2"/>
      <c r="AV30" s="2"/>
      <c r="AW30" s="2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</row>
    <row r="31" spans="1:114">
      <c r="A31" s="143"/>
      <c r="B31" s="416"/>
      <c r="C31" s="137"/>
      <c r="D31" s="137"/>
      <c r="E31" s="137"/>
      <c r="F31" s="137"/>
      <c r="G31" s="137"/>
      <c r="H31" s="137"/>
      <c r="I31" s="137"/>
      <c r="J31" s="137"/>
      <c r="K31" s="153"/>
      <c r="L31" s="153"/>
      <c r="M31" s="412"/>
      <c r="N31" s="137"/>
      <c r="O31" s="137"/>
      <c r="P31" s="137"/>
      <c r="Q31" s="137"/>
      <c r="R31" s="137"/>
      <c r="S31" s="137"/>
      <c r="T31" s="137"/>
      <c r="U31" s="137"/>
      <c r="V31" s="137"/>
      <c r="W31" s="153"/>
      <c r="X31" s="153"/>
      <c r="Y31" s="432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43"/>
      <c r="AQ31" s="143"/>
    </row>
    <row r="32" spans="1:114">
      <c r="B32" s="140"/>
      <c r="C32" s="140"/>
      <c r="D32" s="140"/>
      <c r="E32" s="140"/>
      <c r="F32" s="140"/>
      <c r="G32" s="140"/>
      <c r="H32" s="140"/>
      <c r="I32" s="140"/>
      <c r="J32" s="140"/>
      <c r="K32" s="154"/>
      <c r="L32" s="154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54"/>
      <c r="X32" s="154"/>
      <c r="Y32" s="129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</row>
    <row r="33" spans="1:114">
      <c r="A33" s="108" t="s">
        <v>425</v>
      </c>
      <c r="B33" s="108"/>
      <c r="C33" s="108"/>
      <c r="D33" s="108"/>
      <c r="E33" s="108"/>
      <c r="F33" s="108"/>
      <c r="G33" s="108"/>
      <c r="H33" s="108"/>
      <c r="I33" s="108"/>
      <c r="J33" s="147"/>
      <c r="K33" s="147"/>
      <c r="L33" s="108"/>
      <c r="M33" s="108" t="s">
        <v>427</v>
      </c>
      <c r="N33" s="108"/>
      <c r="O33" s="108"/>
      <c r="P33" s="108"/>
      <c r="Q33" s="108"/>
      <c r="R33" s="108"/>
      <c r="S33" s="108"/>
      <c r="T33" s="108"/>
      <c r="U33" s="112"/>
      <c r="V33" s="147"/>
      <c r="W33" s="147"/>
      <c r="X33" s="433"/>
      <c r="Y33" s="108" t="s">
        <v>428</v>
      </c>
      <c r="Z33" s="108"/>
      <c r="AA33" s="108"/>
      <c r="AB33" s="108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08"/>
      <c r="DJ33" s="111"/>
    </row>
    <row r="34" spans="1:114">
      <c r="A34" s="108" t="s">
        <v>190</v>
      </c>
      <c r="B34" s="108"/>
      <c r="C34" s="108"/>
      <c r="D34" s="108"/>
      <c r="E34" s="108"/>
      <c r="F34" s="108"/>
      <c r="G34" s="108"/>
      <c r="H34" s="108"/>
      <c r="I34" s="108"/>
      <c r="J34" s="147"/>
      <c r="K34" s="147"/>
      <c r="L34" s="108"/>
      <c r="M34" s="108" t="s">
        <v>190</v>
      </c>
      <c r="N34" s="108"/>
      <c r="O34" s="108"/>
      <c r="P34" s="108"/>
      <c r="Q34" s="108"/>
      <c r="R34" s="108"/>
      <c r="S34" s="108"/>
      <c r="T34" s="108"/>
      <c r="U34" s="112"/>
      <c r="V34" s="147"/>
      <c r="W34" s="147"/>
      <c r="X34" s="433"/>
      <c r="Y34" s="108" t="s">
        <v>426</v>
      </c>
      <c r="Z34" s="108"/>
      <c r="AA34" s="108"/>
      <c r="AB34" s="108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08"/>
      <c r="DJ34" s="111"/>
    </row>
    <row r="35" spans="1:114">
      <c r="A35" s="108" t="s">
        <v>279</v>
      </c>
      <c r="B35" s="112"/>
      <c r="C35" s="112"/>
      <c r="D35" s="112"/>
      <c r="E35" s="112"/>
      <c r="F35" s="112"/>
      <c r="G35" s="112"/>
      <c r="H35" s="112"/>
      <c r="I35" s="112"/>
      <c r="J35" s="479"/>
      <c r="K35" s="479"/>
      <c r="L35" s="112"/>
      <c r="M35" s="108" t="s">
        <v>279</v>
      </c>
      <c r="N35" s="112"/>
      <c r="O35" s="112"/>
      <c r="P35" s="112"/>
      <c r="Q35" s="112"/>
      <c r="R35" s="112"/>
      <c r="S35" s="112"/>
      <c r="T35" s="112"/>
      <c r="U35" s="112"/>
      <c r="V35" s="479"/>
      <c r="W35" s="479"/>
      <c r="X35" s="425"/>
      <c r="Y35" s="108" t="s">
        <v>279</v>
      </c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08"/>
      <c r="DJ35" s="111"/>
    </row>
    <row r="37" spans="1:114">
      <c r="A37" s="134" t="s">
        <v>261</v>
      </c>
      <c r="B37" s="111"/>
      <c r="K37" s="111" t="s">
        <v>112</v>
      </c>
      <c r="M37" s="134" t="s">
        <v>261</v>
      </c>
      <c r="N37" s="111"/>
      <c r="W37" s="111" t="s">
        <v>112</v>
      </c>
      <c r="X37" s="493"/>
      <c r="Y37" s="134" t="s">
        <v>261</v>
      </c>
      <c r="Z37" s="111"/>
      <c r="AO37" s="111" t="s">
        <v>112</v>
      </c>
    </row>
    <row r="39" spans="1:114" s="345" customFormat="1" ht="19.5" customHeight="1">
      <c r="A39" s="389"/>
      <c r="B39" s="344"/>
      <c r="C39" s="150" t="s">
        <v>82</v>
      </c>
      <c r="D39" s="151"/>
      <c r="E39" s="150" t="s">
        <v>83</v>
      </c>
      <c r="F39" s="151"/>
      <c r="G39" s="150" t="s">
        <v>84</v>
      </c>
      <c r="H39" s="151"/>
      <c r="I39" s="150" t="s">
        <v>85</v>
      </c>
      <c r="J39" s="151"/>
      <c r="K39" s="476" t="s">
        <v>73</v>
      </c>
      <c r="L39" s="477"/>
      <c r="M39" s="344"/>
      <c r="N39" s="344"/>
      <c r="O39" s="150" t="s">
        <v>82</v>
      </c>
      <c r="P39" s="151"/>
      <c r="Q39" s="150" t="s">
        <v>83</v>
      </c>
      <c r="R39" s="151"/>
      <c r="S39" s="150" t="s">
        <v>84</v>
      </c>
      <c r="T39" s="151"/>
      <c r="U39" s="150" t="s">
        <v>85</v>
      </c>
      <c r="V39" s="151"/>
      <c r="W39" s="476" t="s">
        <v>73</v>
      </c>
      <c r="X39" s="477"/>
      <c r="Y39" s="427"/>
      <c r="Z39" s="319"/>
      <c r="AA39" s="564" t="s">
        <v>59</v>
      </c>
      <c r="AB39" s="565"/>
      <c r="AC39" s="565"/>
      <c r="AD39" s="565"/>
      <c r="AE39" s="566"/>
      <c r="AF39" s="312" t="s">
        <v>47</v>
      </c>
      <c r="AG39" s="311"/>
      <c r="AH39" s="312"/>
      <c r="AI39" s="312" t="s">
        <v>259</v>
      </c>
      <c r="AJ39" s="313"/>
      <c r="AK39" s="311"/>
      <c r="AL39" s="314"/>
      <c r="AM39" s="321"/>
      <c r="AN39" s="437"/>
      <c r="AO39" s="312" t="s">
        <v>176</v>
      </c>
      <c r="AP39" s="303"/>
      <c r="AQ39" s="317"/>
      <c r="AR39" s="519"/>
      <c r="AS39" s="519"/>
      <c r="AT39" s="519"/>
      <c r="AU39" s="519"/>
      <c r="AV39" s="519"/>
      <c r="AW39" s="519"/>
      <c r="AX39" s="519"/>
      <c r="AY39" s="519"/>
      <c r="AZ39" s="519"/>
      <c r="BA39" s="519"/>
      <c r="BB39" s="519"/>
      <c r="BC39" s="519"/>
      <c r="BD39" s="519"/>
      <c r="BE39" s="519"/>
      <c r="BF39" s="519"/>
      <c r="BG39" s="519"/>
      <c r="BH39" s="519"/>
      <c r="BI39" s="519"/>
      <c r="BJ39" s="519"/>
      <c r="BK39" s="519"/>
      <c r="BL39" s="519"/>
      <c r="BM39" s="519"/>
      <c r="BN39" s="519"/>
      <c r="BO39" s="519"/>
      <c r="BP39" s="519"/>
      <c r="BQ39" s="519"/>
      <c r="BR39" s="519"/>
      <c r="BS39" s="519"/>
      <c r="BT39" s="519"/>
      <c r="BU39" s="519"/>
      <c r="BV39" s="519"/>
      <c r="BW39" s="519"/>
      <c r="BX39" s="519"/>
      <c r="BY39" s="519"/>
      <c r="BZ39" s="519"/>
      <c r="CA39" s="519"/>
      <c r="CB39" s="519"/>
      <c r="CC39" s="519"/>
      <c r="CD39" s="519"/>
      <c r="CE39" s="519"/>
      <c r="CF39" s="519"/>
      <c r="CG39" s="519"/>
      <c r="CH39" s="519"/>
      <c r="CI39" s="519"/>
      <c r="CJ39" s="519"/>
      <c r="CK39" s="519"/>
      <c r="CL39" s="519"/>
      <c r="CM39" s="519"/>
      <c r="CN39" s="519"/>
      <c r="CO39" s="519"/>
      <c r="CP39" s="519"/>
      <c r="CQ39" s="519"/>
      <c r="CR39" s="519"/>
      <c r="CS39" s="519"/>
      <c r="CT39" s="519"/>
      <c r="CU39" s="519"/>
      <c r="CV39" s="519"/>
      <c r="CW39" s="519"/>
      <c r="CX39" s="519"/>
      <c r="CY39" s="519"/>
      <c r="CZ39" s="519"/>
      <c r="DA39" s="519"/>
      <c r="DB39" s="519"/>
      <c r="DC39" s="519"/>
      <c r="DD39" s="519"/>
      <c r="DE39" s="519"/>
      <c r="DF39" s="519"/>
      <c r="DG39" s="519"/>
      <c r="DH39" s="519"/>
      <c r="DI39" s="519"/>
      <c r="DJ39" s="519"/>
    </row>
    <row r="40" spans="1:114" s="354" customFormat="1" ht="25.5" customHeight="1">
      <c r="A40" s="390" t="s">
        <v>338</v>
      </c>
      <c r="B40" s="188" t="s">
        <v>191</v>
      </c>
      <c r="C40" s="193" t="s">
        <v>257</v>
      </c>
      <c r="D40" s="193" t="s">
        <v>79</v>
      </c>
      <c r="E40" s="193" t="s">
        <v>257</v>
      </c>
      <c r="F40" s="193" t="s">
        <v>79</v>
      </c>
      <c r="G40" s="193" t="s">
        <v>257</v>
      </c>
      <c r="H40" s="193" t="s">
        <v>79</v>
      </c>
      <c r="I40" s="193" t="s">
        <v>257</v>
      </c>
      <c r="J40" s="193" t="s">
        <v>79</v>
      </c>
      <c r="K40" s="195" t="s">
        <v>257</v>
      </c>
      <c r="L40" s="195" t="s">
        <v>79</v>
      </c>
      <c r="M40" s="390" t="s">
        <v>338</v>
      </c>
      <c r="N40" s="188" t="s">
        <v>191</v>
      </c>
      <c r="O40" s="193" t="s">
        <v>257</v>
      </c>
      <c r="P40" s="193" t="s">
        <v>79</v>
      </c>
      <c r="Q40" s="193" t="s">
        <v>257</v>
      </c>
      <c r="R40" s="193" t="s">
        <v>79</v>
      </c>
      <c r="S40" s="193" t="s">
        <v>257</v>
      </c>
      <c r="T40" s="193" t="s">
        <v>79</v>
      </c>
      <c r="U40" s="193" t="s">
        <v>257</v>
      </c>
      <c r="V40" s="193" t="s">
        <v>79</v>
      </c>
      <c r="W40" s="195" t="s">
        <v>257</v>
      </c>
      <c r="X40" s="195" t="s">
        <v>79</v>
      </c>
      <c r="Y40" s="428" t="s">
        <v>338</v>
      </c>
      <c r="Z40" s="353" t="s">
        <v>191</v>
      </c>
      <c r="AA40" s="346" t="s">
        <v>86</v>
      </c>
      <c r="AB40" s="346" t="s">
        <v>87</v>
      </c>
      <c r="AC40" s="346" t="s">
        <v>88</v>
      </c>
      <c r="AD40" s="346" t="s">
        <v>89</v>
      </c>
      <c r="AE40" s="347" t="s">
        <v>73</v>
      </c>
      <c r="AF40" s="284" t="s">
        <v>183</v>
      </c>
      <c r="AG40" s="284" t="s">
        <v>184</v>
      </c>
      <c r="AH40" s="271" t="s">
        <v>182</v>
      </c>
      <c r="AI40" s="284" t="s">
        <v>258</v>
      </c>
      <c r="AJ40" s="271" t="s">
        <v>185</v>
      </c>
      <c r="AK40" s="271" t="s">
        <v>90</v>
      </c>
      <c r="AL40" s="271" t="s">
        <v>186</v>
      </c>
      <c r="AM40" s="272" t="s">
        <v>187</v>
      </c>
      <c r="AN40" s="437" t="s">
        <v>58</v>
      </c>
      <c r="AO40" s="285" t="s">
        <v>65</v>
      </c>
      <c r="AP40" s="273" t="s">
        <v>63</v>
      </c>
      <c r="AQ40" s="285" t="s">
        <v>66</v>
      </c>
      <c r="AR40" s="520"/>
      <c r="AS40" s="520"/>
      <c r="AT40" s="520"/>
      <c r="AU40" s="520"/>
      <c r="AV40" s="520"/>
      <c r="AW40" s="520"/>
      <c r="AX40" s="520"/>
      <c r="AY40" s="520"/>
      <c r="AZ40" s="520"/>
      <c r="BA40" s="520"/>
      <c r="BB40" s="520"/>
      <c r="BC40" s="520"/>
      <c r="BD40" s="520"/>
      <c r="BE40" s="520"/>
      <c r="BF40" s="520"/>
      <c r="BG40" s="520"/>
      <c r="BH40" s="520"/>
      <c r="BI40" s="520"/>
      <c r="BJ40" s="520"/>
      <c r="BK40" s="520"/>
      <c r="BL40" s="520"/>
      <c r="BM40" s="520"/>
      <c r="BN40" s="520"/>
      <c r="BO40" s="520"/>
      <c r="BP40" s="520"/>
      <c r="BQ40" s="520"/>
      <c r="BR40" s="520"/>
      <c r="BS40" s="520"/>
      <c r="BT40" s="520"/>
      <c r="BU40" s="520"/>
      <c r="BV40" s="520"/>
      <c r="BW40" s="520"/>
      <c r="BX40" s="520"/>
      <c r="BY40" s="520"/>
      <c r="BZ40" s="520"/>
      <c r="CA40" s="520"/>
      <c r="CB40" s="520"/>
      <c r="CC40" s="520"/>
      <c r="CD40" s="520"/>
      <c r="CE40" s="520"/>
      <c r="CF40" s="520"/>
      <c r="CG40" s="520"/>
      <c r="CH40" s="520"/>
      <c r="CI40" s="520"/>
      <c r="CJ40" s="520"/>
      <c r="CK40" s="520"/>
      <c r="CL40" s="520"/>
      <c r="CM40" s="520"/>
      <c r="CN40" s="520"/>
      <c r="CO40" s="520"/>
      <c r="CP40" s="520"/>
      <c r="CQ40" s="520"/>
      <c r="CR40" s="520"/>
      <c r="CS40" s="520"/>
      <c r="CT40" s="520"/>
      <c r="CU40" s="520"/>
      <c r="CV40" s="520"/>
      <c r="CW40" s="520"/>
      <c r="CX40" s="520"/>
      <c r="CY40" s="520"/>
      <c r="CZ40" s="520"/>
      <c r="DA40" s="520"/>
      <c r="DB40" s="520"/>
      <c r="DC40" s="520"/>
      <c r="DD40" s="520"/>
      <c r="DE40" s="520"/>
      <c r="DF40" s="520"/>
      <c r="DG40" s="520"/>
      <c r="DH40" s="520"/>
      <c r="DI40" s="520"/>
      <c r="DJ40" s="520"/>
    </row>
    <row r="41" spans="1:114">
      <c r="A41" s="142"/>
      <c r="B41" s="72"/>
      <c r="C41" s="142"/>
      <c r="D41" s="142"/>
      <c r="E41" s="142"/>
      <c r="F41" s="142"/>
      <c r="G41" s="142"/>
      <c r="H41" s="142"/>
      <c r="I41" s="142"/>
      <c r="J41" s="142"/>
      <c r="K41" s="478"/>
      <c r="L41" s="478"/>
      <c r="M41" s="142"/>
      <c r="N41" s="72"/>
      <c r="O41" s="142"/>
      <c r="P41" s="142"/>
      <c r="Q41" s="142"/>
      <c r="R41" s="142"/>
      <c r="S41" s="142"/>
      <c r="T41" s="142"/>
      <c r="U41" s="142"/>
      <c r="V41" s="142"/>
      <c r="W41" s="478"/>
      <c r="X41" s="478"/>
      <c r="Y41" s="177"/>
      <c r="Z41" s="7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</row>
    <row r="42" spans="1:114" s="23" customFormat="1">
      <c r="A42" s="15"/>
      <c r="B42" s="8" t="s">
        <v>81</v>
      </c>
      <c r="C42" s="15">
        <f t="shared" ref="C42:L42" si="4">SUM(C44:C52)</f>
        <v>12272</v>
      </c>
      <c r="D42" s="15">
        <f t="shared" si="4"/>
        <v>5704</v>
      </c>
      <c r="E42" s="15">
        <f t="shared" si="4"/>
        <v>7590</v>
      </c>
      <c r="F42" s="15">
        <f t="shared" si="4"/>
        <v>3544</v>
      </c>
      <c r="G42" s="15">
        <f t="shared" si="4"/>
        <v>6097</v>
      </c>
      <c r="H42" s="15">
        <f t="shared" si="4"/>
        <v>2747</v>
      </c>
      <c r="I42" s="15">
        <f t="shared" si="4"/>
        <v>4435</v>
      </c>
      <c r="J42" s="15">
        <f t="shared" si="4"/>
        <v>1993</v>
      </c>
      <c r="K42" s="77">
        <f t="shared" si="4"/>
        <v>30394</v>
      </c>
      <c r="L42" s="77">
        <f t="shared" si="4"/>
        <v>13988</v>
      </c>
      <c r="M42" s="15"/>
      <c r="N42" s="8" t="s">
        <v>81</v>
      </c>
      <c r="O42" s="15">
        <f t="shared" ref="O42:X42" si="5">SUM(O44:O52)</f>
        <v>1205</v>
      </c>
      <c r="P42" s="15">
        <f t="shared" si="5"/>
        <v>535</v>
      </c>
      <c r="Q42" s="77">
        <f t="shared" si="5"/>
        <v>750</v>
      </c>
      <c r="R42" s="15">
        <f t="shared" si="5"/>
        <v>361</v>
      </c>
      <c r="S42" s="15">
        <f t="shared" si="5"/>
        <v>438</v>
      </c>
      <c r="T42" s="15">
        <f t="shared" si="5"/>
        <v>204</v>
      </c>
      <c r="U42" s="15">
        <f t="shared" si="5"/>
        <v>1217</v>
      </c>
      <c r="V42" s="15">
        <f t="shared" si="5"/>
        <v>568</v>
      </c>
      <c r="W42" s="77">
        <f t="shared" si="5"/>
        <v>3610</v>
      </c>
      <c r="X42" s="77">
        <f t="shared" si="5"/>
        <v>1668</v>
      </c>
      <c r="Y42" s="434"/>
      <c r="Z42" s="8" t="s">
        <v>81</v>
      </c>
      <c r="AA42" s="15">
        <f t="shared" ref="AA42:AQ42" si="6">SUM(AA44:AA52)</f>
        <v>223</v>
      </c>
      <c r="AB42" s="15">
        <f t="shared" si="6"/>
        <v>140</v>
      </c>
      <c r="AC42" s="15">
        <f t="shared" si="6"/>
        <v>123</v>
      </c>
      <c r="AD42" s="15">
        <f t="shared" si="6"/>
        <v>97</v>
      </c>
      <c r="AE42" s="15">
        <f t="shared" si="6"/>
        <v>583</v>
      </c>
      <c r="AF42" s="15">
        <f t="shared" si="6"/>
        <v>490</v>
      </c>
      <c r="AG42" s="15">
        <f t="shared" si="6"/>
        <v>84</v>
      </c>
      <c r="AH42" s="15">
        <f t="shared" si="6"/>
        <v>574</v>
      </c>
      <c r="AI42" s="15">
        <f t="shared" si="6"/>
        <v>740</v>
      </c>
      <c r="AJ42" s="15">
        <f t="shared" si="6"/>
        <v>111</v>
      </c>
      <c r="AK42" s="15">
        <f t="shared" si="6"/>
        <v>17</v>
      </c>
      <c r="AL42" s="15">
        <f t="shared" si="6"/>
        <v>12</v>
      </c>
      <c r="AM42" s="15">
        <f t="shared" si="6"/>
        <v>880</v>
      </c>
      <c r="AN42" s="15">
        <f t="shared" si="6"/>
        <v>72</v>
      </c>
      <c r="AO42" s="15">
        <f t="shared" si="6"/>
        <v>78</v>
      </c>
      <c r="AP42" s="15">
        <f t="shared" si="6"/>
        <v>78</v>
      </c>
      <c r="AQ42" s="15">
        <f t="shared" si="6"/>
        <v>0</v>
      </c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</row>
    <row r="43" spans="1:114" s="23" customFormat="1">
      <c r="A43" s="15"/>
      <c r="B43" s="8"/>
      <c r="C43" s="15"/>
      <c r="D43" s="15"/>
      <c r="E43" s="15"/>
      <c r="F43" s="15"/>
      <c r="G43" s="15"/>
      <c r="H43" s="15"/>
      <c r="I43" s="15"/>
      <c r="J43" s="15"/>
      <c r="K43" s="77"/>
      <c r="L43" s="77"/>
      <c r="M43" s="15"/>
      <c r="N43" s="8"/>
      <c r="O43" s="15"/>
      <c r="P43" s="15"/>
      <c r="Q43" s="77"/>
      <c r="R43" s="15"/>
      <c r="S43" s="15"/>
      <c r="T43" s="15"/>
      <c r="U43" s="15"/>
      <c r="V43" s="15"/>
      <c r="W43" s="77"/>
      <c r="X43" s="77"/>
      <c r="Y43" s="434"/>
      <c r="Z43" s="8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</row>
    <row r="44" spans="1:114" ht="15.75" customHeight="1">
      <c r="A44" s="14" t="s">
        <v>289</v>
      </c>
      <c r="B44" s="14" t="s">
        <v>248</v>
      </c>
      <c r="C44" s="14">
        <v>1043</v>
      </c>
      <c r="D44" s="14">
        <v>551</v>
      </c>
      <c r="E44" s="14">
        <v>609</v>
      </c>
      <c r="F44" s="14">
        <v>313</v>
      </c>
      <c r="G44" s="14">
        <v>439</v>
      </c>
      <c r="H44" s="14">
        <v>213</v>
      </c>
      <c r="I44" s="14">
        <v>352</v>
      </c>
      <c r="J44" s="14">
        <v>156</v>
      </c>
      <c r="K44" s="473">
        <v>2443</v>
      </c>
      <c r="L44" s="473">
        <v>1233</v>
      </c>
      <c r="M44" s="14" t="s">
        <v>289</v>
      </c>
      <c r="N44" s="14" t="s">
        <v>248</v>
      </c>
      <c r="O44" s="14">
        <v>117</v>
      </c>
      <c r="P44" s="14">
        <v>50</v>
      </c>
      <c r="Q44" s="466">
        <v>43</v>
      </c>
      <c r="R44" s="14">
        <v>21</v>
      </c>
      <c r="S44" s="14">
        <v>31</v>
      </c>
      <c r="T44" s="14">
        <v>16</v>
      </c>
      <c r="U44" s="14">
        <v>110</v>
      </c>
      <c r="V44" s="14">
        <v>54</v>
      </c>
      <c r="W44" s="473">
        <v>301</v>
      </c>
      <c r="X44" s="473">
        <v>141</v>
      </c>
      <c r="Y44" s="431" t="s">
        <v>289</v>
      </c>
      <c r="Z44" s="423" t="s">
        <v>248</v>
      </c>
      <c r="AA44" s="14">
        <v>19</v>
      </c>
      <c r="AB44" s="14">
        <v>13</v>
      </c>
      <c r="AC44" s="14">
        <v>11</v>
      </c>
      <c r="AD44" s="14">
        <v>9</v>
      </c>
      <c r="AE44" s="14">
        <v>52</v>
      </c>
      <c r="AF44" s="14">
        <v>51</v>
      </c>
      <c r="AG44" s="14">
        <v>1</v>
      </c>
      <c r="AH44" s="14">
        <v>52</v>
      </c>
      <c r="AI44" s="14">
        <v>69</v>
      </c>
      <c r="AJ44" s="14">
        <v>7</v>
      </c>
      <c r="AK44" s="14">
        <v>0</v>
      </c>
      <c r="AL44" s="14">
        <v>2</v>
      </c>
      <c r="AM44" s="14">
        <f>+AI44+AJ44+AK44+AL44</f>
        <v>78</v>
      </c>
      <c r="AN44" s="14">
        <v>3</v>
      </c>
      <c r="AO44" s="14">
        <v>8</v>
      </c>
      <c r="AP44" s="14">
        <v>8</v>
      </c>
      <c r="AQ44" s="14">
        <v>0</v>
      </c>
    </row>
    <row r="45" spans="1:114" s="276" customFormat="1" ht="15.75" customHeight="1">
      <c r="A45" s="14" t="s">
        <v>289</v>
      </c>
      <c r="B45" s="14" t="s">
        <v>205</v>
      </c>
      <c r="C45" s="14">
        <v>1254</v>
      </c>
      <c r="D45" s="14">
        <v>662</v>
      </c>
      <c r="E45" s="14">
        <v>1019</v>
      </c>
      <c r="F45" s="14">
        <v>495</v>
      </c>
      <c r="G45" s="14">
        <v>911</v>
      </c>
      <c r="H45" s="14">
        <v>442</v>
      </c>
      <c r="I45" s="14">
        <v>662</v>
      </c>
      <c r="J45" s="14">
        <v>289</v>
      </c>
      <c r="K45" s="473">
        <v>3846</v>
      </c>
      <c r="L45" s="473">
        <v>1888</v>
      </c>
      <c r="M45" s="14" t="s">
        <v>289</v>
      </c>
      <c r="N45" s="14" t="s">
        <v>205</v>
      </c>
      <c r="O45" s="14">
        <v>100</v>
      </c>
      <c r="P45" s="14">
        <v>51</v>
      </c>
      <c r="Q45" s="466">
        <v>47</v>
      </c>
      <c r="R45" s="14">
        <v>19</v>
      </c>
      <c r="S45" s="14">
        <v>26</v>
      </c>
      <c r="T45" s="14">
        <v>18</v>
      </c>
      <c r="U45" s="14">
        <v>104</v>
      </c>
      <c r="V45" s="14">
        <v>50</v>
      </c>
      <c r="W45" s="473">
        <v>277</v>
      </c>
      <c r="X45" s="473">
        <v>138</v>
      </c>
      <c r="Y45" s="431" t="s">
        <v>289</v>
      </c>
      <c r="Z45" s="423" t="s">
        <v>205</v>
      </c>
      <c r="AA45" s="14">
        <v>20</v>
      </c>
      <c r="AB45" s="14">
        <v>16</v>
      </c>
      <c r="AC45" s="14">
        <v>17</v>
      </c>
      <c r="AD45" s="14">
        <v>12</v>
      </c>
      <c r="AE45" s="14">
        <v>65</v>
      </c>
      <c r="AF45" s="14">
        <v>56</v>
      </c>
      <c r="AG45" s="14">
        <v>8</v>
      </c>
      <c r="AH45" s="14">
        <v>64</v>
      </c>
      <c r="AI45" s="14">
        <v>86</v>
      </c>
      <c r="AJ45" s="14">
        <v>27</v>
      </c>
      <c r="AK45" s="14">
        <v>0</v>
      </c>
      <c r="AL45" s="14">
        <v>1</v>
      </c>
      <c r="AM45" s="14">
        <f t="shared" ref="AM45:AM52" si="7">+AI45+AJ45+AK45+AL45</f>
        <v>114</v>
      </c>
      <c r="AN45" s="14">
        <v>3</v>
      </c>
      <c r="AO45" s="14">
        <v>11</v>
      </c>
      <c r="AP45" s="14">
        <v>11</v>
      </c>
      <c r="AQ45" s="14">
        <v>0</v>
      </c>
      <c r="AR45" s="133"/>
      <c r="AS45" s="521"/>
      <c r="AT45" s="521"/>
      <c r="AU45" s="521"/>
      <c r="AV45" s="521"/>
      <c r="AW45" s="521"/>
      <c r="AX45" s="521"/>
      <c r="AY45" s="521"/>
      <c r="AZ45" s="521"/>
      <c r="BA45" s="521"/>
      <c r="BB45" s="521"/>
      <c r="BC45" s="521"/>
      <c r="BD45" s="521"/>
      <c r="BE45" s="521"/>
      <c r="BF45" s="521"/>
      <c r="BG45" s="521"/>
      <c r="BH45" s="521"/>
      <c r="BI45" s="521"/>
      <c r="BJ45" s="521"/>
      <c r="BK45" s="521"/>
      <c r="BL45" s="521"/>
      <c r="BM45" s="521"/>
      <c r="BN45" s="521"/>
      <c r="BO45" s="521"/>
      <c r="BP45" s="521"/>
      <c r="BQ45" s="521"/>
      <c r="BR45" s="521"/>
      <c r="BS45" s="521"/>
      <c r="BT45" s="521"/>
      <c r="BU45" s="521"/>
      <c r="BV45" s="521"/>
      <c r="BW45" s="521"/>
      <c r="BX45" s="521"/>
      <c r="BY45" s="521"/>
      <c r="BZ45" s="521"/>
      <c r="CA45" s="521"/>
      <c r="CB45" s="521"/>
      <c r="CC45" s="521"/>
      <c r="CD45" s="521"/>
      <c r="CE45" s="521"/>
      <c r="CF45" s="521"/>
      <c r="CG45" s="521"/>
      <c r="CH45" s="521"/>
      <c r="CI45" s="521"/>
      <c r="CJ45" s="521"/>
      <c r="CK45" s="521"/>
      <c r="CL45" s="521"/>
      <c r="CM45" s="521"/>
      <c r="CN45" s="521"/>
      <c r="CO45" s="521"/>
      <c r="CP45" s="521"/>
      <c r="CQ45" s="521"/>
      <c r="CR45" s="521"/>
      <c r="CS45" s="521"/>
      <c r="CT45" s="521"/>
      <c r="CU45" s="521"/>
      <c r="CV45" s="521"/>
      <c r="CW45" s="521"/>
      <c r="CX45" s="521"/>
      <c r="CY45" s="521"/>
      <c r="CZ45" s="521"/>
      <c r="DA45" s="521"/>
      <c r="DB45" s="521"/>
      <c r="DC45" s="521"/>
      <c r="DD45" s="521"/>
      <c r="DE45" s="521"/>
      <c r="DF45" s="521"/>
      <c r="DG45" s="521"/>
      <c r="DH45" s="521"/>
      <c r="DI45" s="521"/>
      <c r="DJ45" s="521"/>
    </row>
    <row r="46" spans="1:114" ht="15.75" customHeight="1">
      <c r="A46" s="14" t="s">
        <v>289</v>
      </c>
      <c r="B46" s="14" t="s">
        <v>208</v>
      </c>
      <c r="C46" s="14">
        <v>504</v>
      </c>
      <c r="D46" s="14">
        <v>260</v>
      </c>
      <c r="E46" s="14">
        <v>655</v>
      </c>
      <c r="F46" s="14">
        <v>350</v>
      </c>
      <c r="G46" s="14">
        <v>598</v>
      </c>
      <c r="H46" s="14">
        <v>305</v>
      </c>
      <c r="I46" s="14">
        <v>560</v>
      </c>
      <c r="J46" s="14">
        <v>316</v>
      </c>
      <c r="K46" s="473">
        <v>2317</v>
      </c>
      <c r="L46" s="473">
        <v>1231</v>
      </c>
      <c r="M46" s="14" t="s">
        <v>289</v>
      </c>
      <c r="N46" s="14" t="s">
        <v>208</v>
      </c>
      <c r="O46" s="14">
        <v>57</v>
      </c>
      <c r="P46" s="14">
        <v>25</v>
      </c>
      <c r="Q46" s="466">
        <v>74</v>
      </c>
      <c r="R46" s="14">
        <v>42</v>
      </c>
      <c r="S46" s="14">
        <v>74</v>
      </c>
      <c r="T46" s="14">
        <v>23</v>
      </c>
      <c r="U46" s="14">
        <v>135</v>
      </c>
      <c r="V46" s="14">
        <v>81</v>
      </c>
      <c r="W46" s="473">
        <v>340</v>
      </c>
      <c r="X46" s="473">
        <v>171</v>
      </c>
      <c r="Y46" s="431" t="s">
        <v>289</v>
      </c>
      <c r="Z46" s="423" t="s">
        <v>208</v>
      </c>
      <c r="AA46" s="14">
        <v>13</v>
      </c>
      <c r="AB46" s="14">
        <v>11</v>
      </c>
      <c r="AC46" s="14">
        <v>10</v>
      </c>
      <c r="AD46" s="14">
        <v>10</v>
      </c>
      <c r="AE46" s="14">
        <v>44</v>
      </c>
      <c r="AF46" s="14">
        <v>64</v>
      </c>
      <c r="AG46" s="14">
        <v>0</v>
      </c>
      <c r="AH46" s="14">
        <v>64</v>
      </c>
      <c r="AI46" s="14">
        <v>59</v>
      </c>
      <c r="AJ46" s="14">
        <v>10</v>
      </c>
      <c r="AK46" s="14">
        <v>0</v>
      </c>
      <c r="AL46" s="14">
        <v>0</v>
      </c>
      <c r="AM46" s="14">
        <f t="shared" si="7"/>
        <v>69</v>
      </c>
      <c r="AN46" s="14">
        <v>14</v>
      </c>
      <c r="AO46" s="14">
        <v>2</v>
      </c>
      <c r="AP46" s="14">
        <v>2</v>
      </c>
      <c r="AQ46" s="14">
        <v>0</v>
      </c>
    </row>
    <row r="47" spans="1:114" ht="15.75" customHeight="1">
      <c r="A47" s="14" t="s">
        <v>289</v>
      </c>
      <c r="B47" s="14" t="s">
        <v>290</v>
      </c>
      <c r="C47" s="14">
        <v>572</v>
      </c>
      <c r="D47" s="14">
        <v>260</v>
      </c>
      <c r="E47" s="14">
        <v>417</v>
      </c>
      <c r="F47" s="14">
        <v>218</v>
      </c>
      <c r="G47" s="14">
        <v>252</v>
      </c>
      <c r="H47" s="14">
        <v>110</v>
      </c>
      <c r="I47" s="14">
        <v>147</v>
      </c>
      <c r="J47" s="14">
        <v>54</v>
      </c>
      <c r="K47" s="473">
        <v>1388</v>
      </c>
      <c r="L47" s="473">
        <v>642</v>
      </c>
      <c r="M47" s="14" t="s">
        <v>289</v>
      </c>
      <c r="N47" s="14" t="s">
        <v>290</v>
      </c>
      <c r="O47" s="14">
        <v>31</v>
      </c>
      <c r="P47" s="14">
        <v>11</v>
      </c>
      <c r="Q47" s="466">
        <v>34</v>
      </c>
      <c r="R47" s="14">
        <v>12</v>
      </c>
      <c r="S47" s="14">
        <v>19</v>
      </c>
      <c r="T47" s="14">
        <v>5</v>
      </c>
      <c r="U47" s="14">
        <v>26</v>
      </c>
      <c r="V47" s="14">
        <v>11</v>
      </c>
      <c r="W47" s="473">
        <v>110</v>
      </c>
      <c r="X47" s="473">
        <v>39</v>
      </c>
      <c r="Y47" s="431" t="s">
        <v>289</v>
      </c>
      <c r="Z47" s="423" t="s">
        <v>290</v>
      </c>
      <c r="AA47" s="14">
        <v>12</v>
      </c>
      <c r="AB47" s="14">
        <v>10</v>
      </c>
      <c r="AC47" s="14">
        <v>8</v>
      </c>
      <c r="AD47" s="14">
        <v>5</v>
      </c>
      <c r="AE47" s="14">
        <v>35</v>
      </c>
      <c r="AF47" s="14">
        <v>23</v>
      </c>
      <c r="AG47" s="14">
        <v>12</v>
      </c>
      <c r="AH47" s="14">
        <v>35</v>
      </c>
      <c r="AI47" s="14">
        <v>32</v>
      </c>
      <c r="AJ47" s="14">
        <v>10</v>
      </c>
      <c r="AK47" s="14">
        <v>0</v>
      </c>
      <c r="AL47" s="14">
        <v>1</v>
      </c>
      <c r="AM47" s="14">
        <f t="shared" si="7"/>
        <v>43</v>
      </c>
      <c r="AN47" s="14">
        <v>2</v>
      </c>
      <c r="AO47" s="14">
        <v>7</v>
      </c>
      <c r="AP47" s="14">
        <v>7</v>
      </c>
      <c r="AQ47" s="14">
        <v>0</v>
      </c>
    </row>
    <row r="48" spans="1:114" ht="15.75" customHeight="1">
      <c r="A48" s="14" t="s">
        <v>289</v>
      </c>
      <c r="B48" s="14" t="s">
        <v>291</v>
      </c>
      <c r="C48" s="14">
        <v>688</v>
      </c>
      <c r="D48" s="14">
        <v>357</v>
      </c>
      <c r="E48" s="14">
        <v>500</v>
      </c>
      <c r="F48" s="14">
        <v>238</v>
      </c>
      <c r="G48" s="14">
        <v>368</v>
      </c>
      <c r="H48" s="14">
        <v>203</v>
      </c>
      <c r="I48" s="14">
        <v>342</v>
      </c>
      <c r="J48" s="14">
        <v>180</v>
      </c>
      <c r="K48" s="473">
        <v>1898</v>
      </c>
      <c r="L48" s="473">
        <v>978</v>
      </c>
      <c r="M48" s="14" t="s">
        <v>289</v>
      </c>
      <c r="N48" s="14" t="s">
        <v>291</v>
      </c>
      <c r="O48" s="14">
        <v>94</v>
      </c>
      <c r="P48" s="14">
        <v>43</v>
      </c>
      <c r="Q48" s="466">
        <v>54</v>
      </c>
      <c r="R48" s="14">
        <v>24</v>
      </c>
      <c r="S48" s="14">
        <v>32</v>
      </c>
      <c r="T48" s="14">
        <v>19</v>
      </c>
      <c r="U48" s="14">
        <v>60</v>
      </c>
      <c r="V48" s="14">
        <v>31</v>
      </c>
      <c r="W48" s="473">
        <v>240</v>
      </c>
      <c r="X48" s="473">
        <v>117</v>
      </c>
      <c r="Y48" s="431" t="s">
        <v>289</v>
      </c>
      <c r="Z48" s="423" t="s">
        <v>291</v>
      </c>
      <c r="AA48" s="14">
        <v>12</v>
      </c>
      <c r="AB48" s="14">
        <v>10</v>
      </c>
      <c r="AC48" s="14">
        <v>7</v>
      </c>
      <c r="AD48" s="14">
        <v>6</v>
      </c>
      <c r="AE48" s="14">
        <v>35</v>
      </c>
      <c r="AF48" s="14">
        <v>28</v>
      </c>
      <c r="AG48" s="14">
        <v>4</v>
      </c>
      <c r="AH48" s="14">
        <v>32</v>
      </c>
      <c r="AI48" s="14">
        <v>36</v>
      </c>
      <c r="AJ48" s="14">
        <v>13</v>
      </c>
      <c r="AK48" s="14">
        <v>0</v>
      </c>
      <c r="AL48" s="14">
        <v>1</v>
      </c>
      <c r="AM48" s="14">
        <f t="shared" si="7"/>
        <v>50</v>
      </c>
      <c r="AN48" s="14">
        <v>4</v>
      </c>
      <c r="AO48" s="14">
        <v>4</v>
      </c>
      <c r="AP48" s="14">
        <v>4</v>
      </c>
      <c r="AQ48" s="14">
        <v>0</v>
      </c>
    </row>
    <row r="49" spans="1:114" ht="15.75" customHeight="1">
      <c r="A49" s="14" t="s">
        <v>292</v>
      </c>
      <c r="B49" s="14" t="s">
        <v>206</v>
      </c>
      <c r="C49" s="14">
        <v>1667</v>
      </c>
      <c r="D49" s="14">
        <v>769</v>
      </c>
      <c r="E49" s="14">
        <v>844</v>
      </c>
      <c r="F49" s="14">
        <v>357</v>
      </c>
      <c r="G49" s="14">
        <v>649</v>
      </c>
      <c r="H49" s="14">
        <v>263</v>
      </c>
      <c r="I49" s="14">
        <v>394</v>
      </c>
      <c r="J49" s="14">
        <v>131</v>
      </c>
      <c r="K49" s="473">
        <v>3554</v>
      </c>
      <c r="L49" s="473">
        <v>1520</v>
      </c>
      <c r="M49" s="14" t="s">
        <v>292</v>
      </c>
      <c r="N49" s="14" t="s">
        <v>206</v>
      </c>
      <c r="O49" s="14">
        <v>143</v>
      </c>
      <c r="P49" s="14">
        <v>72</v>
      </c>
      <c r="Q49" s="466">
        <v>64</v>
      </c>
      <c r="R49" s="14">
        <v>30</v>
      </c>
      <c r="S49" s="14">
        <v>19</v>
      </c>
      <c r="T49" s="14">
        <v>9</v>
      </c>
      <c r="U49" s="14">
        <v>147</v>
      </c>
      <c r="V49" s="14">
        <v>54</v>
      </c>
      <c r="W49" s="473">
        <v>373</v>
      </c>
      <c r="X49" s="473">
        <v>165</v>
      </c>
      <c r="Y49" s="431" t="s">
        <v>292</v>
      </c>
      <c r="Z49" s="423" t="s">
        <v>206</v>
      </c>
      <c r="AA49" s="14">
        <v>26</v>
      </c>
      <c r="AB49" s="14">
        <v>13</v>
      </c>
      <c r="AC49" s="14">
        <v>12</v>
      </c>
      <c r="AD49" s="14">
        <v>11</v>
      </c>
      <c r="AE49" s="14">
        <v>62</v>
      </c>
      <c r="AF49" s="14">
        <v>54</v>
      </c>
      <c r="AG49" s="14">
        <v>7</v>
      </c>
      <c r="AH49" s="14">
        <v>61</v>
      </c>
      <c r="AI49" s="14">
        <v>97</v>
      </c>
      <c r="AJ49" s="14">
        <v>3</v>
      </c>
      <c r="AK49" s="14">
        <v>2</v>
      </c>
      <c r="AL49" s="14">
        <v>0</v>
      </c>
      <c r="AM49" s="14">
        <f t="shared" si="7"/>
        <v>102</v>
      </c>
      <c r="AN49" s="14">
        <v>12</v>
      </c>
      <c r="AO49" s="14">
        <v>9</v>
      </c>
      <c r="AP49" s="14">
        <v>9</v>
      </c>
      <c r="AQ49" s="14">
        <v>0</v>
      </c>
    </row>
    <row r="50" spans="1:114" ht="15.75" customHeight="1">
      <c r="A50" s="14" t="s">
        <v>292</v>
      </c>
      <c r="B50" s="14" t="s">
        <v>207</v>
      </c>
      <c r="C50" s="14">
        <v>2333</v>
      </c>
      <c r="D50" s="14">
        <v>1064</v>
      </c>
      <c r="E50" s="14">
        <v>1417</v>
      </c>
      <c r="F50" s="14">
        <v>657</v>
      </c>
      <c r="G50" s="14">
        <v>1027</v>
      </c>
      <c r="H50" s="14">
        <v>455</v>
      </c>
      <c r="I50" s="14">
        <v>851</v>
      </c>
      <c r="J50" s="14">
        <v>403</v>
      </c>
      <c r="K50" s="473">
        <v>5628</v>
      </c>
      <c r="L50" s="473">
        <v>2579</v>
      </c>
      <c r="M50" s="14" t="s">
        <v>292</v>
      </c>
      <c r="N50" s="14" t="s">
        <v>207</v>
      </c>
      <c r="O50" s="14">
        <v>450</v>
      </c>
      <c r="P50" s="14">
        <v>187</v>
      </c>
      <c r="Q50" s="466">
        <v>277</v>
      </c>
      <c r="R50" s="14">
        <v>140</v>
      </c>
      <c r="S50" s="14">
        <v>163</v>
      </c>
      <c r="T50" s="14">
        <v>70</v>
      </c>
      <c r="U50" s="14">
        <v>288</v>
      </c>
      <c r="V50" s="14">
        <v>141</v>
      </c>
      <c r="W50" s="473">
        <v>1178</v>
      </c>
      <c r="X50" s="473">
        <v>538</v>
      </c>
      <c r="Y50" s="431" t="s">
        <v>292</v>
      </c>
      <c r="Z50" s="423" t="s">
        <v>207</v>
      </c>
      <c r="AA50" s="14">
        <v>40</v>
      </c>
      <c r="AB50" s="14">
        <v>24</v>
      </c>
      <c r="AC50" s="14">
        <v>19</v>
      </c>
      <c r="AD50" s="14">
        <v>17</v>
      </c>
      <c r="AE50" s="14">
        <v>100</v>
      </c>
      <c r="AF50" s="14">
        <v>86</v>
      </c>
      <c r="AG50" s="14">
        <v>20</v>
      </c>
      <c r="AH50" s="14">
        <v>106</v>
      </c>
      <c r="AI50" s="14">
        <v>133</v>
      </c>
      <c r="AJ50" s="14">
        <v>13</v>
      </c>
      <c r="AK50" s="14">
        <v>0</v>
      </c>
      <c r="AL50" s="14">
        <v>4</v>
      </c>
      <c r="AM50" s="14">
        <f t="shared" si="7"/>
        <v>150</v>
      </c>
      <c r="AN50" s="14">
        <v>9</v>
      </c>
      <c r="AO50" s="14">
        <v>10</v>
      </c>
      <c r="AP50" s="14">
        <v>10</v>
      </c>
      <c r="AQ50" s="14">
        <v>0</v>
      </c>
    </row>
    <row r="51" spans="1:114" ht="15.75" customHeight="1">
      <c r="A51" s="14" t="s">
        <v>292</v>
      </c>
      <c r="B51" s="14" t="s">
        <v>44</v>
      </c>
      <c r="C51" s="14">
        <v>2904</v>
      </c>
      <c r="D51" s="14">
        <v>1227</v>
      </c>
      <c r="E51" s="14">
        <v>1359</v>
      </c>
      <c r="F51" s="14">
        <v>582</v>
      </c>
      <c r="G51" s="14">
        <v>1135</v>
      </c>
      <c r="H51" s="14">
        <v>460</v>
      </c>
      <c r="I51" s="14">
        <v>687</v>
      </c>
      <c r="J51" s="14">
        <v>269</v>
      </c>
      <c r="K51" s="473">
        <v>6085</v>
      </c>
      <c r="L51" s="473">
        <v>2538</v>
      </c>
      <c r="M51" s="14" t="s">
        <v>292</v>
      </c>
      <c r="N51" s="14" t="s">
        <v>44</v>
      </c>
      <c r="O51" s="14">
        <v>137</v>
      </c>
      <c r="P51" s="14">
        <v>57</v>
      </c>
      <c r="Q51" s="466">
        <v>92</v>
      </c>
      <c r="R51" s="14">
        <v>42</v>
      </c>
      <c r="S51" s="14">
        <v>38</v>
      </c>
      <c r="T51" s="14">
        <v>23</v>
      </c>
      <c r="U51" s="14">
        <v>147</v>
      </c>
      <c r="V51" s="14">
        <v>60</v>
      </c>
      <c r="W51" s="473">
        <v>414</v>
      </c>
      <c r="X51" s="473">
        <v>182</v>
      </c>
      <c r="Y51" s="431" t="s">
        <v>292</v>
      </c>
      <c r="Z51" s="423" t="s">
        <v>44</v>
      </c>
      <c r="AA51" s="14">
        <v>53</v>
      </c>
      <c r="AB51" s="14">
        <v>26</v>
      </c>
      <c r="AC51" s="14">
        <v>23</v>
      </c>
      <c r="AD51" s="14">
        <v>15</v>
      </c>
      <c r="AE51" s="14">
        <v>117</v>
      </c>
      <c r="AF51" s="14">
        <v>87</v>
      </c>
      <c r="AG51" s="14">
        <v>22</v>
      </c>
      <c r="AH51" s="14">
        <v>109</v>
      </c>
      <c r="AI51" s="14">
        <v>142</v>
      </c>
      <c r="AJ51" s="14">
        <v>21</v>
      </c>
      <c r="AK51" s="14">
        <v>14</v>
      </c>
      <c r="AL51" s="14">
        <v>2</v>
      </c>
      <c r="AM51" s="14">
        <f t="shared" si="7"/>
        <v>179</v>
      </c>
      <c r="AN51" s="14">
        <v>14</v>
      </c>
      <c r="AO51" s="14">
        <v>19</v>
      </c>
      <c r="AP51" s="14">
        <v>19</v>
      </c>
      <c r="AQ51" s="14">
        <v>0</v>
      </c>
    </row>
    <row r="52" spans="1:114" ht="15.75" customHeight="1">
      <c r="A52" s="14" t="s">
        <v>292</v>
      </c>
      <c r="B52" s="14" t="s">
        <v>293</v>
      </c>
      <c r="C52" s="14">
        <v>1307</v>
      </c>
      <c r="D52" s="14">
        <v>554</v>
      </c>
      <c r="E52" s="14">
        <v>770</v>
      </c>
      <c r="F52" s="14">
        <v>334</v>
      </c>
      <c r="G52" s="14">
        <v>718</v>
      </c>
      <c r="H52" s="14">
        <v>296</v>
      </c>
      <c r="I52" s="14">
        <v>440</v>
      </c>
      <c r="J52" s="14">
        <v>195</v>
      </c>
      <c r="K52" s="473">
        <v>3235</v>
      </c>
      <c r="L52" s="473">
        <v>1379</v>
      </c>
      <c r="M52" s="14" t="s">
        <v>292</v>
      </c>
      <c r="N52" s="14" t="s">
        <v>293</v>
      </c>
      <c r="O52" s="14">
        <v>76</v>
      </c>
      <c r="P52" s="14">
        <v>39</v>
      </c>
      <c r="Q52" s="466">
        <v>65</v>
      </c>
      <c r="R52" s="14">
        <v>31</v>
      </c>
      <c r="S52" s="14">
        <v>36</v>
      </c>
      <c r="T52" s="14">
        <v>21</v>
      </c>
      <c r="U52" s="14">
        <v>200</v>
      </c>
      <c r="V52" s="14">
        <v>86</v>
      </c>
      <c r="W52" s="473">
        <v>377</v>
      </c>
      <c r="X52" s="473">
        <v>177</v>
      </c>
      <c r="Y52" s="431" t="s">
        <v>292</v>
      </c>
      <c r="Z52" s="423" t="s">
        <v>293</v>
      </c>
      <c r="AA52" s="14">
        <v>28</v>
      </c>
      <c r="AB52" s="14">
        <v>17</v>
      </c>
      <c r="AC52" s="14">
        <v>16</v>
      </c>
      <c r="AD52" s="14">
        <v>12</v>
      </c>
      <c r="AE52" s="14">
        <v>73</v>
      </c>
      <c r="AF52" s="14">
        <v>41</v>
      </c>
      <c r="AG52" s="14">
        <v>10</v>
      </c>
      <c r="AH52" s="14">
        <v>51</v>
      </c>
      <c r="AI52" s="14">
        <v>86</v>
      </c>
      <c r="AJ52" s="14">
        <v>7</v>
      </c>
      <c r="AK52" s="14">
        <v>1</v>
      </c>
      <c r="AL52" s="14">
        <v>1</v>
      </c>
      <c r="AM52" s="14">
        <f t="shared" si="7"/>
        <v>95</v>
      </c>
      <c r="AN52" s="14">
        <v>11</v>
      </c>
      <c r="AO52" s="14">
        <v>8</v>
      </c>
      <c r="AP52" s="14">
        <v>8</v>
      </c>
      <c r="AQ52" s="14">
        <v>0</v>
      </c>
    </row>
    <row r="53" spans="1:114" ht="9" customHeight="1">
      <c r="A53" s="143"/>
      <c r="B53" s="137"/>
      <c r="C53" s="143"/>
      <c r="D53" s="143"/>
      <c r="E53" s="143"/>
      <c r="F53" s="143"/>
      <c r="G53" s="143"/>
      <c r="H53" s="143"/>
      <c r="I53" s="143"/>
      <c r="J53" s="143"/>
      <c r="K53" s="267"/>
      <c r="L53" s="267"/>
      <c r="M53" s="143"/>
      <c r="N53" s="137"/>
      <c r="O53" s="143"/>
      <c r="P53" s="143"/>
      <c r="Q53" s="143"/>
      <c r="R53" s="143"/>
      <c r="S53" s="143"/>
      <c r="T53" s="143"/>
      <c r="U53" s="143"/>
      <c r="V53" s="143"/>
      <c r="W53" s="267"/>
      <c r="X53" s="267"/>
      <c r="Y53" s="435"/>
      <c r="Z53" s="137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</row>
    <row r="55" spans="1:114" ht="12" customHeight="1">
      <c r="A55" s="108" t="s">
        <v>394</v>
      </c>
      <c r="B55" s="108"/>
      <c r="C55" s="108"/>
      <c r="D55" s="108"/>
      <c r="E55" s="108"/>
      <c r="F55" s="108"/>
      <c r="G55" s="108"/>
      <c r="H55" s="108"/>
      <c r="I55" s="108"/>
      <c r="J55" s="147"/>
      <c r="K55" s="147"/>
      <c r="L55" s="108"/>
      <c r="M55" s="108" t="s">
        <v>395</v>
      </c>
      <c r="N55" s="108"/>
      <c r="O55" s="108"/>
      <c r="P55" s="108"/>
      <c r="Q55" s="108"/>
      <c r="R55" s="108"/>
      <c r="S55" s="108"/>
      <c r="T55" s="108"/>
      <c r="U55" s="112"/>
      <c r="V55" s="147"/>
      <c r="W55" s="147"/>
      <c r="X55" s="433"/>
      <c r="Y55" s="108" t="s">
        <v>30</v>
      </c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08"/>
      <c r="DJ55" s="111"/>
    </row>
    <row r="56" spans="1:114" ht="12" customHeight="1">
      <c r="A56" s="108" t="s">
        <v>190</v>
      </c>
      <c r="B56" s="108"/>
      <c r="C56" s="108"/>
      <c r="D56" s="108"/>
      <c r="E56" s="108"/>
      <c r="F56" s="108"/>
      <c r="G56" s="108"/>
      <c r="H56" s="108"/>
      <c r="I56" s="108"/>
      <c r="J56" s="147"/>
      <c r="K56" s="147"/>
      <c r="L56" s="108"/>
      <c r="M56" s="108" t="s">
        <v>190</v>
      </c>
      <c r="N56" s="108"/>
      <c r="O56" s="108"/>
      <c r="P56" s="108"/>
      <c r="Q56" s="108"/>
      <c r="R56" s="108"/>
      <c r="S56" s="108"/>
      <c r="T56" s="108"/>
      <c r="U56" s="112"/>
      <c r="V56" s="147"/>
      <c r="W56" s="147"/>
      <c r="X56" s="433"/>
      <c r="Y56" s="108" t="s">
        <v>426</v>
      </c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08"/>
      <c r="DJ56" s="111"/>
    </row>
    <row r="57" spans="1:114">
      <c r="A57" s="108" t="s">
        <v>279</v>
      </c>
      <c r="B57" s="112"/>
      <c r="C57" s="112"/>
      <c r="D57" s="112"/>
      <c r="E57" s="112"/>
      <c r="F57" s="112"/>
      <c r="G57" s="112"/>
      <c r="H57" s="112"/>
      <c r="I57" s="112"/>
      <c r="J57" s="479"/>
      <c r="K57" s="479"/>
      <c r="L57" s="112"/>
      <c r="M57" s="108" t="s">
        <v>279</v>
      </c>
      <c r="N57" s="112"/>
      <c r="O57" s="112"/>
      <c r="P57" s="112"/>
      <c r="Q57" s="112"/>
      <c r="R57" s="112"/>
      <c r="S57" s="112"/>
      <c r="T57" s="112"/>
      <c r="U57" s="112"/>
      <c r="V57" s="494"/>
      <c r="W57" s="479"/>
      <c r="X57" s="425"/>
      <c r="Y57" s="108" t="s">
        <v>279</v>
      </c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08"/>
      <c r="DJ57" s="111"/>
    </row>
    <row r="58" spans="1:114">
      <c r="C58"/>
      <c r="D58"/>
      <c r="E58"/>
      <c r="F58"/>
      <c r="G58"/>
      <c r="H58"/>
      <c r="I58"/>
      <c r="J58"/>
      <c r="N58" s="140"/>
      <c r="W58" s="141"/>
      <c r="Z58" s="111"/>
    </row>
    <row r="59" spans="1:114">
      <c r="A59" s="134" t="s">
        <v>262</v>
      </c>
      <c r="B59" s="111"/>
      <c r="K59" s="111" t="s">
        <v>112</v>
      </c>
      <c r="M59" s="134" t="s">
        <v>262</v>
      </c>
      <c r="N59" s="111"/>
      <c r="V59" s="141"/>
      <c r="W59" s="111" t="s">
        <v>112</v>
      </c>
      <c r="X59" s="493"/>
      <c r="Y59" s="134" t="s">
        <v>262</v>
      </c>
      <c r="Z59" s="111"/>
      <c r="AO59" s="111" t="s">
        <v>112</v>
      </c>
    </row>
    <row r="60" spans="1:114" ht="15" customHeight="1"/>
    <row r="61" spans="1:114" s="345" customFormat="1" ht="19.5" customHeight="1">
      <c r="A61" s="389"/>
      <c r="B61" s="344"/>
      <c r="C61" s="150" t="s">
        <v>82</v>
      </c>
      <c r="D61" s="151"/>
      <c r="E61" s="150" t="s">
        <v>83</v>
      </c>
      <c r="F61" s="151"/>
      <c r="G61" s="150" t="s">
        <v>84</v>
      </c>
      <c r="H61" s="151"/>
      <c r="I61" s="150" t="s">
        <v>85</v>
      </c>
      <c r="J61" s="151"/>
      <c r="K61" s="476" t="s">
        <v>73</v>
      </c>
      <c r="L61" s="477"/>
      <c r="M61" s="453"/>
      <c r="N61" s="450"/>
      <c r="O61" s="448" t="s">
        <v>82</v>
      </c>
      <c r="P61" s="151"/>
      <c r="Q61" s="150" t="s">
        <v>83</v>
      </c>
      <c r="R61" s="151"/>
      <c r="S61" s="150" t="s">
        <v>84</v>
      </c>
      <c r="T61" s="151"/>
      <c r="U61" s="150" t="s">
        <v>85</v>
      </c>
      <c r="V61" s="151"/>
      <c r="W61" s="476" t="s">
        <v>73</v>
      </c>
      <c r="X61" s="477"/>
      <c r="Y61" s="427"/>
      <c r="Z61" s="319"/>
      <c r="AA61" s="564" t="s">
        <v>59</v>
      </c>
      <c r="AB61" s="565"/>
      <c r="AC61" s="565"/>
      <c r="AD61" s="565"/>
      <c r="AE61" s="566"/>
      <c r="AF61" s="312" t="s">
        <v>47</v>
      </c>
      <c r="AG61" s="311"/>
      <c r="AH61" s="312"/>
      <c r="AI61" s="312" t="s">
        <v>259</v>
      </c>
      <c r="AJ61" s="313"/>
      <c r="AK61" s="311"/>
      <c r="AL61" s="314"/>
      <c r="AM61" s="321"/>
      <c r="AN61" s="437"/>
      <c r="AO61" s="312" t="s">
        <v>176</v>
      </c>
      <c r="AP61" s="303"/>
      <c r="AQ61" s="317"/>
      <c r="AR61" s="519"/>
      <c r="AS61" s="519"/>
      <c r="AT61" s="519"/>
      <c r="AU61" s="519"/>
      <c r="AV61" s="519"/>
      <c r="AW61" s="519"/>
      <c r="AX61" s="519"/>
      <c r="AY61" s="519"/>
      <c r="AZ61" s="519"/>
      <c r="BA61" s="519"/>
      <c r="BB61" s="519"/>
      <c r="BC61" s="519"/>
      <c r="BD61" s="519"/>
      <c r="BE61" s="519"/>
      <c r="BF61" s="519"/>
      <c r="BG61" s="519"/>
      <c r="BH61" s="519"/>
      <c r="BI61" s="519"/>
      <c r="BJ61" s="519"/>
      <c r="BK61" s="519"/>
      <c r="BL61" s="519"/>
      <c r="BM61" s="519"/>
      <c r="BN61" s="519"/>
      <c r="BO61" s="519"/>
      <c r="BP61" s="519"/>
      <c r="BQ61" s="519"/>
      <c r="BR61" s="519"/>
      <c r="BS61" s="519"/>
      <c r="BT61" s="519"/>
      <c r="BU61" s="519"/>
      <c r="BV61" s="519"/>
      <c r="BW61" s="519"/>
      <c r="BX61" s="519"/>
      <c r="BY61" s="519"/>
      <c r="BZ61" s="519"/>
      <c r="CA61" s="519"/>
      <c r="CB61" s="519"/>
      <c r="CC61" s="519"/>
      <c r="CD61" s="519"/>
      <c r="CE61" s="519"/>
      <c r="CF61" s="519"/>
      <c r="CG61" s="519"/>
      <c r="CH61" s="519"/>
      <c r="CI61" s="519"/>
      <c r="CJ61" s="519"/>
      <c r="CK61" s="519"/>
      <c r="CL61" s="519"/>
      <c r="CM61" s="519"/>
      <c r="CN61" s="519"/>
      <c r="CO61" s="519"/>
      <c r="CP61" s="519"/>
      <c r="CQ61" s="519"/>
      <c r="CR61" s="519"/>
      <c r="CS61" s="519"/>
      <c r="CT61" s="519"/>
      <c r="CU61" s="519"/>
      <c r="CV61" s="519"/>
      <c r="CW61" s="519"/>
      <c r="CX61" s="519"/>
      <c r="CY61" s="519"/>
      <c r="CZ61" s="519"/>
      <c r="DA61" s="519"/>
      <c r="DB61" s="519"/>
      <c r="DC61" s="519"/>
      <c r="DD61" s="519"/>
      <c r="DE61" s="519"/>
      <c r="DF61" s="519"/>
      <c r="DG61" s="519"/>
      <c r="DH61" s="519"/>
      <c r="DI61" s="519"/>
      <c r="DJ61" s="519"/>
    </row>
    <row r="62" spans="1:114" s="354" customFormat="1" ht="25.5" customHeight="1">
      <c r="A62" s="390" t="s">
        <v>338</v>
      </c>
      <c r="B62" s="188" t="s">
        <v>191</v>
      </c>
      <c r="C62" s="193" t="s">
        <v>257</v>
      </c>
      <c r="D62" s="193" t="s">
        <v>79</v>
      </c>
      <c r="E62" s="193" t="s">
        <v>257</v>
      </c>
      <c r="F62" s="193" t="s">
        <v>79</v>
      </c>
      <c r="G62" s="193" t="s">
        <v>257</v>
      </c>
      <c r="H62" s="193" t="s">
        <v>79</v>
      </c>
      <c r="I62" s="193" t="s">
        <v>257</v>
      </c>
      <c r="J62" s="193" t="s">
        <v>79</v>
      </c>
      <c r="K62" s="195" t="s">
        <v>257</v>
      </c>
      <c r="L62" s="195" t="s">
        <v>79</v>
      </c>
      <c r="M62" s="454" t="s">
        <v>338</v>
      </c>
      <c r="N62" s="449" t="s">
        <v>191</v>
      </c>
      <c r="O62" s="449" t="s">
        <v>257</v>
      </c>
      <c r="P62" s="188" t="s">
        <v>79</v>
      </c>
      <c r="Q62" s="188" t="s">
        <v>257</v>
      </c>
      <c r="R62" s="188" t="s">
        <v>79</v>
      </c>
      <c r="S62" s="193" t="s">
        <v>257</v>
      </c>
      <c r="T62" s="193" t="s">
        <v>79</v>
      </c>
      <c r="U62" s="193" t="s">
        <v>257</v>
      </c>
      <c r="V62" s="193" t="s">
        <v>79</v>
      </c>
      <c r="W62" s="195" t="s">
        <v>257</v>
      </c>
      <c r="X62" s="195" t="s">
        <v>79</v>
      </c>
      <c r="Y62" s="428" t="s">
        <v>338</v>
      </c>
      <c r="Z62" s="353" t="s">
        <v>191</v>
      </c>
      <c r="AA62" s="346" t="s">
        <v>86</v>
      </c>
      <c r="AB62" s="346" t="s">
        <v>87</v>
      </c>
      <c r="AC62" s="346" t="s">
        <v>88</v>
      </c>
      <c r="AD62" s="346" t="s">
        <v>89</v>
      </c>
      <c r="AE62" s="347" t="s">
        <v>73</v>
      </c>
      <c r="AF62" s="284" t="s">
        <v>183</v>
      </c>
      <c r="AG62" s="284" t="s">
        <v>184</v>
      </c>
      <c r="AH62" s="271" t="s">
        <v>182</v>
      </c>
      <c r="AI62" s="284" t="s">
        <v>258</v>
      </c>
      <c r="AJ62" s="271" t="s">
        <v>185</v>
      </c>
      <c r="AK62" s="271" t="s">
        <v>90</v>
      </c>
      <c r="AL62" s="271" t="s">
        <v>186</v>
      </c>
      <c r="AM62" s="272" t="s">
        <v>187</v>
      </c>
      <c r="AN62" s="437" t="s">
        <v>58</v>
      </c>
      <c r="AO62" s="285" t="s">
        <v>65</v>
      </c>
      <c r="AP62" s="273" t="s">
        <v>63</v>
      </c>
      <c r="AQ62" s="285" t="s">
        <v>66</v>
      </c>
      <c r="AR62" s="520"/>
      <c r="AS62" s="520"/>
      <c r="AT62" s="520"/>
      <c r="AU62" s="520"/>
      <c r="AV62" s="520"/>
      <c r="AW62" s="520"/>
      <c r="AX62" s="520"/>
      <c r="AY62" s="520"/>
      <c r="AZ62" s="520"/>
      <c r="BA62" s="520"/>
      <c r="BB62" s="520"/>
      <c r="BC62" s="520"/>
      <c r="BD62" s="520"/>
      <c r="BE62" s="520"/>
      <c r="BF62" s="520"/>
      <c r="BG62" s="520"/>
      <c r="BH62" s="520"/>
      <c r="BI62" s="520"/>
      <c r="BJ62" s="520"/>
      <c r="BK62" s="520"/>
      <c r="BL62" s="520"/>
      <c r="BM62" s="520"/>
      <c r="BN62" s="520"/>
      <c r="BO62" s="520"/>
      <c r="BP62" s="520"/>
      <c r="BQ62" s="520"/>
      <c r="BR62" s="520"/>
      <c r="BS62" s="520"/>
      <c r="BT62" s="520"/>
      <c r="BU62" s="520"/>
      <c r="BV62" s="520"/>
      <c r="BW62" s="520"/>
      <c r="BX62" s="520"/>
      <c r="BY62" s="520"/>
      <c r="BZ62" s="520"/>
      <c r="CA62" s="520"/>
      <c r="CB62" s="520"/>
      <c r="CC62" s="520"/>
      <c r="CD62" s="520"/>
      <c r="CE62" s="520"/>
      <c r="CF62" s="520"/>
      <c r="CG62" s="520"/>
      <c r="CH62" s="520"/>
      <c r="CI62" s="520"/>
      <c r="CJ62" s="520"/>
      <c r="CK62" s="520"/>
      <c r="CL62" s="520"/>
      <c r="CM62" s="520"/>
      <c r="CN62" s="520"/>
      <c r="CO62" s="520"/>
      <c r="CP62" s="520"/>
      <c r="CQ62" s="520"/>
      <c r="CR62" s="520"/>
      <c r="CS62" s="520"/>
      <c r="CT62" s="520"/>
      <c r="CU62" s="520"/>
      <c r="CV62" s="520"/>
      <c r="CW62" s="520"/>
      <c r="CX62" s="520"/>
      <c r="CY62" s="520"/>
      <c r="CZ62" s="520"/>
      <c r="DA62" s="520"/>
      <c r="DB62" s="520"/>
      <c r="DC62" s="520"/>
      <c r="DD62" s="520"/>
      <c r="DE62" s="520"/>
      <c r="DF62" s="520"/>
      <c r="DG62" s="520"/>
      <c r="DH62" s="520"/>
      <c r="DI62" s="520"/>
      <c r="DJ62" s="520"/>
    </row>
    <row r="63" spans="1:114">
      <c r="A63" s="142"/>
      <c r="B63" s="72"/>
      <c r="C63" s="142"/>
      <c r="D63" s="142"/>
      <c r="E63" s="142"/>
      <c r="F63" s="142"/>
      <c r="G63" s="142"/>
      <c r="H63" s="142"/>
      <c r="I63" s="142"/>
      <c r="J63" s="142"/>
      <c r="K63" s="478"/>
      <c r="L63" s="478"/>
      <c r="M63" s="78"/>
      <c r="N63" s="74"/>
      <c r="O63" s="142"/>
      <c r="P63" s="142"/>
      <c r="Q63" s="142"/>
      <c r="R63" s="142"/>
      <c r="S63" s="142"/>
      <c r="T63" s="142"/>
      <c r="U63" s="142"/>
      <c r="V63" s="142"/>
      <c r="W63" s="478"/>
      <c r="X63" s="478"/>
      <c r="Y63" s="177"/>
      <c r="Z63" s="7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</row>
    <row r="64" spans="1:114" s="23" customFormat="1">
      <c r="A64" s="15"/>
      <c r="B64" s="8" t="s">
        <v>81</v>
      </c>
      <c r="C64" s="15">
        <f t="shared" ref="C64:L64" si="8">SUM(C66:C88)</f>
        <v>20245</v>
      </c>
      <c r="D64" s="15">
        <f t="shared" si="8"/>
        <v>9783</v>
      </c>
      <c r="E64" s="15">
        <f t="shared" si="8"/>
        <v>20404</v>
      </c>
      <c r="F64" s="15">
        <f t="shared" si="8"/>
        <v>9918</v>
      </c>
      <c r="G64" s="15">
        <f t="shared" si="8"/>
        <v>12937</v>
      </c>
      <c r="H64" s="15">
        <f t="shared" si="8"/>
        <v>6215</v>
      </c>
      <c r="I64" s="15">
        <f t="shared" si="8"/>
        <v>12337</v>
      </c>
      <c r="J64" s="15">
        <f t="shared" si="8"/>
        <v>5902</v>
      </c>
      <c r="K64" s="77">
        <f t="shared" si="8"/>
        <v>65923</v>
      </c>
      <c r="L64" s="77">
        <f t="shared" si="8"/>
        <v>31818</v>
      </c>
      <c r="M64" s="15"/>
      <c r="N64" s="8" t="s">
        <v>81</v>
      </c>
      <c r="O64" s="15">
        <f t="shared" ref="O64:X64" si="9">SUM(O66:O88)</f>
        <v>4006</v>
      </c>
      <c r="P64" s="15">
        <f t="shared" si="9"/>
        <v>2032</v>
      </c>
      <c r="Q64" s="77">
        <f t="shared" si="9"/>
        <v>1715</v>
      </c>
      <c r="R64" s="15">
        <f t="shared" si="9"/>
        <v>872</v>
      </c>
      <c r="S64" s="15">
        <f t="shared" si="9"/>
        <v>1434</v>
      </c>
      <c r="T64" s="15">
        <f t="shared" si="9"/>
        <v>680</v>
      </c>
      <c r="U64" s="15">
        <f t="shared" si="9"/>
        <v>4103</v>
      </c>
      <c r="V64" s="15">
        <f t="shared" si="9"/>
        <v>1958</v>
      </c>
      <c r="W64" s="77">
        <f t="shared" si="9"/>
        <v>11258</v>
      </c>
      <c r="X64" s="77">
        <f t="shared" si="9"/>
        <v>5542</v>
      </c>
      <c r="Y64" s="434"/>
      <c r="Z64" s="8" t="s">
        <v>81</v>
      </c>
      <c r="AA64" s="15">
        <f t="shared" ref="AA64:AQ64" si="10">SUM(AA66:AA88)</f>
        <v>457</v>
      </c>
      <c r="AB64" s="15">
        <f t="shared" si="10"/>
        <v>429</v>
      </c>
      <c r="AC64" s="15">
        <f t="shared" si="10"/>
        <v>308</v>
      </c>
      <c r="AD64" s="15">
        <f t="shared" si="10"/>
        <v>302</v>
      </c>
      <c r="AE64" s="15">
        <f t="shared" si="10"/>
        <v>1496</v>
      </c>
      <c r="AF64" s="15">
        <f t="shared" si="10"/>
        <v>1196</v>
      </c>
      <c r="AG64" s="15">
        <f t="shared" si="10"/>
        <v>225</v>
      </c>
      <c r="AH64" s="15">
        <f t="shared" si="10"/>
        <v>1421</v>
      </c>
      <c r="AI64" s="15">
        <f t="shared" si="10"/>
        <v>1596</v>
      </c>
      <c r="AJ64" s="15">
        <f t="shared" si="10"/>
        <v>529</v>
      </c>
      <c r="AK64" s="15">
        <f t="shared" si="10"/>
        <v>64</v>
      </c>
      <c r="AL64" s="15">
        <f t="shared" si="10"/>
        <v>10</v>
      </c>
      <c r="AM64" s="15">
        <f t="shared" si="10"/>
        <v>2199</v>
      </c>
      <c r="AN64" s="15">
        <f t="shared" si="10"/>
        <v>555</v>
      </c>
      <c r="AO64" s="15">
        <f t="shared" si="10"/>
        <v>237</v>
      </c>
      <c r="AP64" s="15">
        <f t="shared" si="10"/>
        <v>236</v>
      </c>
      <c r="AQ64" s="15">
        <f t="shared" si="10"/>
        <v>1</v>
      </c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</row>
    <row r="65" spans="1:114" s="23" customFormat="1">
      <c r="A65" s="15"/>
      <c r="B65" s="8"/>
      <c r="C65" s="15"/>
      <c r="D65" s="15"/>
      <c r="E65" s="15"/>
      <c r="F65" s="15"/>
      <c r="G65" s="15"/>
      <c r="H65" s="15"/>
      <c r="I65" s="15"/>
      <c r="J65" s="15"/>
      <c r="K65" s="77"/>
      <c r="L65" s="77"/>
      <c r="M65" s="15"/>
      <c r="N65" s="8"/>
      <c r="O65" s="15"/>
      <c r="P65" s="15"/>
      <c r="Q65" s="77"/>
      <c r="R65" s="15"/>
      <c r="S65" s="15"/>
      <c r="T65" s="15"/>
      <c r="U65" s="15"/>
      <c r="V65" s="15"/>
      <c r="W65" s="77"/>
      <c r="X65" s="77"/>
      <c r="Y65" s="434"/>
      <c r="Z65" s="8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</row>
    <row r="66" spans="1:114" ht="14.5" customHeight="1">
      <c r="A66" s="14" t="s">
        <v>294</v>
      </c>
      <c r="B66" s="14" t="s">
        <v>210</v>
      </c>
      <c r="C66" s="14">
        <v>570</v>
      </c>
      <c r="D66" s="14">
        <v>318</v>
      </c>
      <c r="E66" s="14">
        <v>727</v>
      </c>
      <c r="F66" s="14">
        <v>385</v>
      </c>
      <c r="G66" s="14">
        <v>492</v>
      </c>
      <c r="H66" s="14">
        <v>268</v>
      </c>
      <c r="I66" s="14">
        <v>344</v>
      </c>
      <c r="J66" s="14">
        <v>162</v>
      </c>
      <c r="K66" s="473">
        <v>2133</v>
      </c>
      <c r="L66" s="473">
        <v>1133</v>
      </c>
      <c r="M66" s="14" t="s">
        <v>294</v>
      </c>
      <c r="N66" s="14" t="s">
        <v>210</v>
      </c>
      <c r="O66" s="14">
        <v>106</v>
      </c>
      <c r="P66" s="14">
        <v>65</v>
      </c>
      <c r="Q66" s="466">
        <v>35</v>
      </c>
      <c r="R66" s="14">
        <v>16</v>
      </c>
      <c r="S66" s="14">
        <v>50</v>
      </c>
      <c r="T66" s="14">
        <v>32</v>
      </c>
      <c r="U66" s="14">
        <v>132</v>
      </c>
      <c r="V66" s="14">
        <v>68</v>
      </c>
      <c r="W66" s="473">
        <v>323</v>
      </c>
      <c r="X66" s="473">
        <v>181</v>
      </c>
      <c r="Y66" s="431" t="s">
        <v>294</v>
      </c>
      <c r="Z66" s="423" t="s">
        <v>210</v>
      </c>
      <c r="AA66" s="14">
        <v>15</v>
      </c>
      <c r="AB66" s="14">
        <v>18</v>
      </c>
      <c r="AC66" s="14">
        <v>12</v>
      </c>
      <c r="AD66" s="14">
        <v>10</v>
      </c>
      <c r="AE66" s="14">
        <v>55</v>
      </c>
      <c r="AF66" s="14">
        <v>45</v>
      </c>
      <c r="AG66" s="14">
        <v>2</v>
      </c>
      <c r="AH66" s="14">
        <v>47</v>
      </c>
      <c r="AI66" s="14">
        <v>52</v>
      </c>
      <c r="AJ66" s="14">
        <v>17</v>
      </c>
      <c r="AK66" s="14">
        <v>3</v>
      </c>
      <c r="AL66" s="14">
        <v>0</v>
      </c>
      <c r="AM66" s="14">
        <f t="shared" ref="AM66:AM88" si="11">+AI66+AJ66+AK66+AL66</f>
        <v>72</v>
      </c>
      <c r="AN66" s="14">
        <v>14</v>
      </c>
      <c r="AO66" s="14">
        <v>6</v>
      </c>
      <c r="AP66" s="14">
        <v>6</v>
      </c>
      <c r="AQ66" s="14">
        <v>0</v>
      </c>
      <c r="CI66" s="2"/>
      <c r="CJ66" s="2"/>
      <c r="CK66" s="2"/>
      <c r="CL66" s="2"/>
      <c r="CM66" s="2"/>
      <c r="CN66" s="2"/>
      <c r="CO66" s="522"/>
    </row>
    <row r="67" spans="1:114" ht="14.5" customHeight="1">
      <c r="A67" s="14" t="s">
        <v>294</v>
      </c>
      <c r="B67" s="14" t="s">
        <v>211</v>
      </c>
      <c r="C67" s="14">
        <v>1703</v>
      </c>
      <c r="D67" s="14">
        <v>873</v>
      </c>
      <c r="E67" s="14">
        <v>1924</v>
      </c>
      <c r="F67" s="14">
        <v>955</v>
      </c>
      <c r="G67" s="14">
        <v>1301</v>
      </c>
      <c r="H67" s="14">
        <v>686</v>
      </c>
      <c r="I67" s="14">
        <v>1169</v>
      </c>
      <c r="J67" s="14">
        <v>592</v>
      </c>
      <c r="K67" s="473">
        <v>6097</v>
      </c>
      <c r="L67" s="473">
        <v>3106</v>
      </c>
      <c r="M67" s="14" t="s">
        <v>294</v>
      </c>
      <c r="N67" s="14" t="s">
        <v>211</v>
      </c>
      <c r="O67" s="14">
        <v>206</v>
      </c>
      <c r="P67" s="14">
        <v>116</v>
      </c>
      <c r="Q67" s="466">
        <v>89</v>
      </c>
      <c r="R67" s="14">
        <v>44</v>
      </c>
      <c r="S67" s="14">
        <v>132</v>
      </c>
      <c r="T67" s="14">
        <v>70</v>
      </c>
      <c r="U67" s="14">
        <v>316</v>
      </c>
      <c r="V67" s="14">
        <v>161</v>
      </c>
      <c r="W67" s="473">
        <v>743</v>
      </c>
      <c r="X67" s="473">
        <v>391</v>
      </c>
      <c r="Y67" s="431" t="s">
        <v>294</v>
      </c>
      <c r="Z67" s="423" t="s">
        <v>211</v>
      </c>
      <c r="AA67" s="14">
        <v>44</v>
      </c>
      <c r="AB67" s="14">
        <v>45</v>
      </c>
      <c r="AC67" s="14">
        <v>31</v>
      </c>
      <c r="AD67" s="14">
        <v>32</v>
      </c>
      <c r="AE67" s="14">
        <v>152</v>
      </c>
      <c r="AF67" s="14">
        <v>128</v>
      </c>
      <c r="AG67" s="14">
        <v>24</v>
      </c>
      <c r="AH67" s="14">
        <v>152</v>
      </c>
      <c r="AI67" s="14">
        <v>168</v>
      </c>
      <c r="AJ67" s="14">
        <v>72</v>
      </c>
      <c r="AK67" s="14">
        <v>0</v>
      </c>
      <c r="AL67" s="14">
        <v>2</v>
      </c>
      <c r="AM67" s="14">
        <f t="shared" si="11"/>
        <v>242</v>
      </c>
      <c r="AN67" s="14">
        <v>71</v>
      </c>
      <c r="AO67" s="14">
        <v>26</v>
      </c>
      <c r="AP67" s="14">
        <v>26</v>
      </c>
      <c r="AQ67" s="14">
        <v>0</v>
      </c>
      <c r="CI67" s="2"/>
      <c r="CJ67" s="2"/>
      <c r="CK67" s="2"/>
      <c r="CL67" s="2"/>
      <c r="CM67" s="2"/>
      <c r="CN67" s="2"/>
      <c r="CO67" s="522"/>
    </row>
    <row r="68" spans="1:114" s="276" customFormat="1" ht="14.5" customHeight="1">
      <c r="A68" s="14" t="s">
        <v>294</v>
      </c>
      <c r="B68" s="14" t="s">
        <v>212</v>
      </c>
      <c r="C68" s="14">
        <v>1792</v>
      </c>
      <c r="D68" s="14">
        <v>884</v>
      </c>
      <c r="E68" s="14">
        <v>2052</v>
      </c>
      <c r="F68" s="14">
        <v>988</v>
      </c>
      <c r="G68" s="14">
        <v>1207</v>
      </c>
      <c r="H68" s="14">
        <v>595</v>
      </c>
      <c r="I68" s="14">
        <v>1155</v>
      </c>
      <c r="J68" s="14">
        <v>594</v>
      </c>
      <c r="K68" s="473">
        <v>6206</v>
      </c>
      <c r="L68" s="473">
        <v>3061</v>
      </c>
      <c r="M68" s="14" t="s">
        <v>294</v>
      </c>
      <c r="N68" s="14" t="s">
        <v>212</v>
      </c>
      <c r="O68" s="14">
        <v>306</v>
      </c>
      <c r="P68" s="14">
        <v>152</v>
      </c>
      <c r="Q68" s="466">
        <v>146</v>
      </c>
      <c r="R68" s="14">
        <v>74</v>
      </c>
      <c r="S68" s="14">
        <v>151</v>
      </c>
      <c r="T68" s="14">
        <v>66</v>
      </c>
      <c r="U68" s="14">
        <v>372</v>
      </c>
      <c r="V68" s="14">
        <v>186</v>
      </c>
      <c r="W68" s="473">
        <v>975</v>
      </c>
      <c r="X68" s="473">
        <v>478</v>
      </c>
      <c r="Y68" s="431" t="s">
        <v>294</v>
      </c>
      <c r="Z68" s="423" t="s">
        <v>212</v>
      </c>
      <c r="AA68" s="14">
        <v>43</v>
      </c>
      <c r="AB68" s="14">
        <v>43</v>
      </c>
      <c r="AC68" s="14">
        <v>29</v>
      </c>
      <c r="AD68" s="14">
        <v>28</v>
      </c>
      <c r="AE68" s="14">
        <v>143</v>
      </c>
      <c r="AF68" s="14">
        <v>137</v>
      </c>
      <c r="AG68" s="14">
        <v>16</v>
      </c>
      <c r="AH68" s="14">
        <v>153</v>
      </c>
      <c r="AI68" s="14">
        <v>182</v>
      </c>
      <c r="AJ68" s="14">
        <v>64</v>
      </c>
      <c r="AK68" s="14">
        <v>1</v>
      </c>
      <c r="AL68" s="14">
        <v>4</v>
      </c>
      <c r="AM68" s="14">
        <f t="shared" si="11"/>
        <v>251</v>
      </c>
      <c r="AN68" s="14">
        <v>45</v>
      </c>
      <c r="AO68" s="14">
        <v>19</v>
      </c>
      <c r="AP68" s="14">
        <v>19</v>
      </c>
      <c r="AQ68" s="14">
        <v>0</v>
      </c>
      <c r="AR68" s="521"/>
      <c r="AS68" s="521"/>
      <c r="AT68" s="521"/>
      <c r="AU68" s="521"/>
      <c r="AV68" s="521"/>
      <c r="AW68" s="521"/>
      <c r="AX68" s="521"/>
      <c r="AY68" s="521"/>
      <c r="AZ68" s="521"/>
      <c r="BA68" s="521"/>
      <c r="BB68" s="521"/>
      <c r="BC68" s="521"/>
      <c r="BD68" s="521"/>
      <c r="BE68" s="521"/>
      <c r="BF68" s="521"/>
      <c r="BG68" s="521"/>
      <c r="BH68" s="521"/>
      <c r="BI68" s="521"/>
      <c r="BJ68" s="521"/>
      <c r="BK68" s="521"/>
      <c r="BL68" s="521"/>
      <c r="BM68" s="521"/>
      <c r="BN68" s="521"/>
      <c r="BO68" s="521"/>
      <c r="BP68" s="521"/>
      <c r="BQ68" s="521"/>
      <c r="BR68" s="521"/>
      <c r="BS68" s="521"/>
      <c r="BT68" s="521"/>
      <c r="BU68" s="521"/>
      <c r="BV68" s="521"/>
      <c r="BW68" s="521"/>
      <c r="BX68" s="521"/>
      <c r="BY68" s="521"/>
      <c r="BZ68" s="521"/>
      <c r="CA68" s="521"/>
      <c r="CB68" s="521"/>
      <c r="CC68" s="521"/>
      <c r="CD68" s="521"/>
      <c r="CE68" s="521"/>
      <c r="CF68" s="521"/>
      <c r="CG68" s="521"/>
      <c r="CH68" s="521"/>
      <c r="CI68" s="2"/>
      <c r="CJ68" s="2"/>
      <c r="CK68" s="2"/>
      <c r="CL68" s="2"/>
      <c r="CM68" s="2"/>
      <c r="CN68" s="2"/>
      <c r="CO68" s="522"/>
      <c r="CP68" s="521"/>
      <c r="CQ68" s="521"/>
      <c r="CR68" s="521"/>
      <c r="CS68" s="521"/>
      <c r="CT68" s="521"/>
      <c r="CU68" s="521"/>
      <c r="CV68" s="521"/>
      <c r="CW68" s="521"/>
      <c r="CX68" s="521"/>
      <c r="CY68" s="521"/>
      <c r="CZ68" s="521"/>
      <c r="DA68" s="521"/>
      <c r="DB68" s="521"/>
      <c r="DC68" s="521"/>
      <c r="DD68" s="521"/>
      <c r="DE68" s="521"/>
      <c r="DF68" s="521"/>
      <c r="DG68" s="521"/>
      <c r="DH68" s="521"/>
      <c r="DI68" s="521"/>
      <c r="DJ68" s="521"/>
    </row>
    <row r="69" spans="1:114" ht="14.5" customHeight="1">
      <c r="A69" s="14" t="s">
        <v>294</v>
      </c>
      <c r="B69" s="14" t="s">
        <v>217</v>
      </c>
      <c r="C69" s="14">
        <v>808</v>
      </c>
      <c r="D69" s="14">
        <v>453</v>
      </c>
      <c r="E69" s="14">
        <v>804</v>
      </c>
      <c r="F69" s="14">
        <v>459</v>
      </c>
      <c r="G69" s="14">
        <v>440</v>
      </c>
      <c r="H69" s="14">
        <v>242</v>
      </c>
      <c r="I69" s="14">
        <v>367</v>
      </c>
      <c r="J69" s="14">
        <v>189</v>
      </c>
      <c r="K69" s="473">
        <v>2419</v>
      </c>
      <c r="L69" s="473">
        <v>1343</v>
      </c>
      <c r="M69" s="14" t="s">
        <v>294</v>
      </c>
      <c r="N69" s="14" t="s">
        <v>217</v>
      </c>
      <c r="O69" s="14">
        <v>162</v>
      </c>
      <c r="P69" s="14">
        <v>97</v>
      </c>
      <c r="Q69" s="466">
        <v>105</v>
      </c>
      <c r="R69" s="14">
        <v>66</v>
      </c>
      <c r="S69" s="14">
        <v>28</v>
      </c>
      <c r="T69" s="14">
        <v>20</v>
      </c>
      <c r="U69" s="14">
        <v>62</v>
      </c>
      <c r="V69" s="14">
        <v>36</v>
      </c>
      <c r="W69" s="473">
        <v>357</v>
      </c>
      <c r="X69" s="473">
        <v>219</v>
      </c>
      <c r="Y69" s="431" t="s">
        <v>294</v>
      </c>
      <c r="Z69" s="423" t="s">
        <v>217</v>
      </c>
      <c r="AA69" s="14">
        <v>21</v>
      </c>
      <c r="AB69" s="14">
        <v>17</v>
      </c>
      <c r="AC69" s="14">
        <v>13</v>
      </c>
      <c r="AD69" s="14">
        <v>11</v>
      </c>
      <c r="AE69" s="14">
        <v>62</v>
      </c>
      <c r="AF69" s="14">
        <v>53</v>
      </c>
      <c r="AG69" s="14">
        <v>7</v>
      </c>
      <c r="AH69" s="14">
        <v>60</v>
      </c>
      <c r="AI69" s="14">
        <v>67</v>
      </c>
      <c r="AJ69" s="14">
        <v>15</v>
      </c>
      <c r="AK69" s="14">
        <v>0</v>
      </c>
      <c r="AL69" s="14">
        <v>0</v>
      </c>
      <c r="AM69" s="14">
        <f t="shared" si="11"/>
        <v>82</v>
      </c>
      <c r="AN69" s="14">
        <v>16</v>
      </c>
      <c r="AO69" s="14">
        <v>10</v>
      </c>
      <c r="AP69" s="14">
        <v>10</v>
      </c>
      <c r="AQ69" s="14">
        <v>0</v>
      </c>
      <c r="CI69" s="2"/>
      <c r="CJ69" s="2"/>
      <c r="CK69" s="2"/>
      <c r="CL69" s="2"/>
      <c r="CM69" s="2"/>
      <c r="CN69" s="2"/>
      <c r="CO69" s="522"/>
    </row>
    <row r="70" spans="1:114" ht="14.5" customHeight="1">
      <c r="A70" s="14" t="s">
        <v>295</v>
      </c>
      <c r="B70" s="14" t="s">
        <v>296</v>
      </c>
      <c r="C70" s="14">
        <v>68</v>
      </c>
      <c r="D70" s="14">
        <v>25</v>
      </c>
      <c r="E70" s="14">
        <v>50</v>
      </c>
      <c r="F70" s="14">
        <v>16</v>
      </c>
      <c r="G70" s="14">
        <v>26</v>
      </c>
      <c r="H70" s="14">
        <v>7</v>
      </c>
      <c r="I70" s="14">
        <v>40</v>
      </c>
      <c r="J70" s="14">
        <v>10</v>
      </c>
      <c r="K70" s="473">
        <v>184</v>
      </c>
      <c r="L70" s="473">
        <v>58</v>
      </c>
      <c r="M70" s="14" t="s">
        <v>295</v>
      </c>
      <c r="N70" s="14" t="s">
        <v>296</v>
      </c>
      <c r="O70" s="14">
        <v>6</v>
      </c>
      <c r="P70" s="14">
        <v>2</v>
      </c>
      <c r="Q70" s="466">
        <v>3</v>
      </c>
      <c r="R70" s="14">
        <v>0</v>
      </c>
      <c r="S70" s="14">
        <v>2</v>
      </c>
      <c r="T70" s="14">
        <v>1</v>
      </c>
      <c r="U70" s="14">
        <v>22</v>
      </c>
      <c r="V70" s="14">
        <v>5</v>
      </c>
      <c r="W70" s="473">
        <v>33</v>
      </c>
      <c r="X70" s="473">
        <v>8</v>
      </c>
      <c r="Y70" s="431" t="s">
        <v>295</v>
      </c>
      <c r="Z70" s="423" t="s">
        <v>296</v>
      </c>
      <c r="AA70" s="14">
        <v>2</v>
      </c>
      <c r="AB70" s="14">
        <v>2</v>
      </c>
      <c r="AC70" s="14">
        <v>1</v>
      </c>
      <c r="AD70" s="14">
        <v>1</v>
      </c>
      <c r="AE70" s="14">
        <v>6</v>
      </c>
      <c r="AF70" s="14">
        <v>6</v>
      </c>
      <c r="AG70" s="14">
        <v>0</v>
      </c>
      <c r="AH70" s="14">
        <v>6</v>
      </c>
      <c r="AI70" s="14">
        <v>8</v>
      </c>
      <c r="AJ70" s="14">
        <v>0</v>
      </c>
      <c r="AK70" s="14">
        <v>0</v>
      </c>
      <c r="AL70" s="14">
        <v>0</v>
      </c>
      <c r="AM70" s="14">
        <f t="shared" si="11"/>
        <v>8</v>
      </c>
      <c r="AN70" s="14">
        <v>2</v>
      </c>
      <c r="AO70" s="14">
        <v>1</v>
      </c>
      <c r="AP70" s="14">
        <v>1</v>
      </c>
      <c r="AQ70" s="14">
        <v>0</v>
      </c>
      <c r="CI70" s="2"/>
      <c r="CJ70" s="2"/>
      <c r="CK70" s="2"/>
      <c r="CL70" s="2"/>
      <c r="CM70" s="2"/>
      <c r="CN70" s="2"/>
      <c r="CO70" s="522"/>
    </row>
    <row r="71" spans="1:114" ht="14.5" customHeight="1">
      <c r="A71" s="14" t="s">
        <v>295</v>
      </c>
      <c r="B71" s="14" t="s">
        <v>213</v>
      </c>
      <c r="C71" s="14">
        <v>1385</v>
      </c>
      <c r="D71" s="14">
        <v>598</v>
      </c>
      <c r="E71" s="14">
        <v>1037</v>
      </c>
      <c r="F71" s="14">
        <v>450</v>
      </c>
      <c r="G71" s="14">
        <v>632</v>
      </c>
      <c r="H71" s="14">
        <v>259</v>
      </c>
      <c r="I71" s="14">
        <v>689</v>
      </c>
      <c r="J71" s="14">
        <v>278</v>
      </c>
      <c r="K71" s="473">
        <v>3743</v>
      </c>
      <c r="L71" s="473">
        <v>1585</v>
      </c>
      <c r="M71" s="14" t="s">
        <v>295</v>
      </c>
      <c r="N71" s="14" t="s">
        <v>213</v>
      </c>
      <c r="O71" s="14">
        <v>266</v>
      </c>
      <c r="P71" s="14">
        <v>132</v>
      </c>
      <c r="Q71" s="466">
        <v>90</v>
      </c>
      <c r="R71" s="14">
        <v>51</v>
      </c>
      <c r="S71" s="14">
        <v>72</v>
      </c>
      <c r="T71" s="14">
        <v>27</v>
      </c>
      <c r="U71" s="14">
        <v>257</v>
      </c>
      <c r="V71" s="14">
        <v>110</v>
      </c>
      <c r="W71" s="473">
        <v>685</v>
      </c>
      <c r="X71" s="473">
        <v>320</v>
      </c>
      <c r="Y71" s="431" t="s">
        <v>295</v>
      </c>
      <c r="Z71" s="423" t="s">
        <v>213</v>
      </c>
      <c r="AA71" s="14">
        <v>25</v>
      </c>
      <c r="AB71" s="14">
        <v>21</v>
      </c>
      <c r="AC71" s="14">
        <v>19</v>
      </c>
      <c r="AD71" s="14">
        <v>18</v>
      </c>
      <c r="AE71" s="14">
        <v>83</v>
      </c>
      <c r="AF71" s="14">
        <v>71</v>
      </c>
      <c r="AG71" s="14">
        <v>6</v>
      </c>
      <c r="AH71" s="14">
        <v>77</v>
      </c>
      <c r="AI71" s="14">
        <v>61</v>
      </c>
      <c r="AJ71" s="14">
        <v>26</v>
      </c>
      <c r="AK71" s="14">
        <v>10</v>
      </c>
      <c r="AL71" s="14">
        <v>0</v>
      </c>
      <c r="AM71" s="14">
        <f t="shared" si="11"/>
        <v>97</v>
      </c>
      <c r="AN71" s="14">
        <v>7</v>
      </c>
      <c r="AO71" s="14">
        <f>+AP71+AQ71</f>
        <v>16</v>
      </c>
      <c r="AP71" s="14">
        <v>15</v>
      </c>
      <c r="AQ71" s="499">
        <v>1</v>
      </c>
      <c r="AX71" s="521"/>
      <c r="AY71" s="521"/>
      <c r="AZ71" s="521"/>
      <c r="CI71" s="2"/>
      <c r="CJ71" s="2"/>
      <c r="CK71" s="2"/>
      <c r="CL71" s="2"/>
      <c r="CM71" s="2"/>
      <c r="CN71" s="2"/>
      <c r="CO71" s="522"/>
    </row>
    <row r="72" spans="1:114" ht="14.5" customHeight="1">
      <c r="A72" s="14" t="s">
        <v>295</v>
      </c>
      <c r="B72" s="14" t="s">
        <v>297</v>
      </c>
      <c r="C72" s="14">
        <v>156</v>
      </c>
      <c r="D72" s="14">
        <v>53</v>
      </c>
      <c r="E72" s="14">
        <v>108</v>
      </c>
      <c r="F72" s="14">
        <v>29</v>
      </c>
      <c r="G72" s="14">
        <v>76</v>
      </c>
      <c r="H72" s="14">
        <v>19</v>
      </c>
      <c r="I72" s="14">
        <v>92</v>
      </c>
      <c r="J72" s="14">
        <v>29</v>
      </c>
      <c r="K72" s="473">
        <v>432</v>
      </c>
      <c r="L72" s="473">
        <v>130</v>
      </c>
      <c r="M72" s="14" t="s">
        <v>295</v>
      </c>
      <c r="N72" s="14" t="s">
        <v>297</v>
      </c>
      <c r="O72" s="14">
        <v>132</v>
      </c>
      <c r="P72" s="14">
        <v>45</v>
      </c>
      <c r="Q72" s="466">
        <v>8</v>
      </c>
      <c r="R72" s="14">
        <v>1</v>
      </c>
      <c r="S72" s="14">
        <v>7</v>
      </c>
      <c r="T72" s="14">
        <v>3</v>
      </c>
      <c r="U72" s="14">
        <v>56</v>
      </c>
      <c r="V72" s="14">
        <v>19</v>
      </c>
      <c r="W72" s="473">
        <v>203</v>
      </c>
      <c r="X72" s="473">
        <v>68</v>
      </c>
      <c r="Y72" s="431" t="s">
        <v>295</v>
      </c>
      <c r="Z72" s="423" t="s">
        <v>297</v>
      </c>
      <c r="AA72" s="14">
        <v>4</v>
      </c>
      <c r="AB72" s="14">
        <v>2</v>
      </c>
      <c r="AC72" s="14">
        <v>1</v>
      </c>
      <c r="AD72" s="14">
        <v>2</v>
      </c>
      <c r="AE72" s="14">
        <v>9</v>
      </c>
      <c r="AF72" s="14">
        <v>9</v>
      </c>
      <c r="AG72" s="14">
        <v>4</v>
      </c>
      <c r="AH72" s="14">
        <v>13</v>
      </c>
      <c r="AI72" s="14">
        <v>9</v>
      </c>
      <c r="AJ72" s="14">
        <v>2</v>
      </c>
      <c r="AK72" s="14">
        <v>0</v>
      </c>
      <c r="AL72" s="14">
        <v>0</v>
      </c>
      <c r="AM72" s="14">
        <f t="shared" si="11"/>
        <v>11</v>
      </c>
      <c r="AN72" s="14">
        <v>3</v>
      </c>
      <c r="AO72" s="14">
        <v>1</v>
      </c>
      <c r="AP72" s="14">
        <v>1</v>
      </c>
      <c r="AQ72" s="14">
        <v>0</v>
      </c>
      <c r="CI72" s="2"/>
      <c r="CJ72" s="2"/>
      <c r="CK72" s="2"/>
      <c r="CL72" s="2"/>
      <c r="CM72" s="2"/>
      <c r="CN72" s="2"/>
      <c r="CO72" s="522"/>
    </row>
    <row r="73" spans="1:114" ht="14.5" customHeight="1">
      <c r="A73" s="14" t="s">
        <v>295</v>
      </c>
      <c r="B73" s="14" t="s">
        <v>298</v>
      </c>
      <c r="C73" s="14">
        <v>1031</v>
      </c>
      <c r="D73" s="14">
        <v>385</v>
      </c>
      <c r="E73" s="14">
        <v>736</v>
      </c>
      <c r="F73" s="14">
        <v>226</v>
      </c>
      <c r="G73" s="14">
        <v>519</v>
      </c>
      <c r="H73" s="14">
        <v>168</v>
      </c>
      <c r="I73" s="14">
        <v>467</v>
      </c>
      <c r="J73" s="14">
        <v>180</v>
      </c>
      <c r="K73" s="473">
        <v>2753</v>
      </c>
      <c r="L73" s="473">
        <v>959</v>
      </c>
      <c r="M73" s="14" t="s">
        <v>295</v>
      </c>
      <c r="N73" s="14" t="s">
        <v>298</v>
      </c>
      <c r="O73" s="14">
        <v>280</v>
      </c>
      <c r="P73" s="14">
        <v>114</v>
      </c>
      <c r="Q73" s="466">
        <v>70</v>
      </c>
      <c r="R73" s="14">
        <v>21</v>
      </c>
      <c r="S73" s="14">
        <v>35</v>
      </c>
      <c r="T73" s="14">
        <v>10</v>
      </c>
      <c r="U73" s="14">
        <v>237</v>
      </c>
      <c r="V73" s="14">
        <v>126</v>
      </c>
      <c r="W73" s="473">
        <v>622</v>
      </c>
      <c r="X73" s="473">
        <v>271</v>
      </c>
      <c r="Y73" s="431" t="s">
        <v>295</v>
      </c>
      <c r="Z73" s="423" t="s">
        <v>298</v>
      </c>
      <c r="AA73" s="14">
        <v>22</v>
      </c>
      <c r="AB73" s="14">
        <v>16</v>
      </c>
      <c r="AC73" s="14">
        <v>11</v>
      </c>
      <c r="AD73" s="14">
        <v>11</v>
      </c>
      <c r="AE73" s="14">
        <v>60</v>
      </c>
      <c r="AF73" s="14">
        <v>46</v>
      </c>
      <c r="AG73" s="14">
        <v>9</v>
      </c>
      <c r="AH73" s="14">
        <v>55</v>
      </c>
      <c r="AI73" s="14">
        <v>60</v>
      </c>
      <c r="AJ73" s="14">
        <v>28</v>
      </c>
      <c r="AK73" s="14">
        <v>1</v>
      </c>
      <c r="AL73" s="14">
        <v>0</v>
      </c>
      <c r="AM73" s="14">
        <f t="shared" si="11"/>
        <v>89</v>
      </c>
      <c r="AN73" s="14">
        <v>18</v>
      </c>
      <c r="AO73" s="14">
        <v>11</v>
      </c>
      <c r="AP73" s="14">
        <v>11</v>
      </c>
      <c r="AQ73" s="14">
        <v>0</v>
      </c>
      <c r="CI73" s="2"/>
      <c r="CJ73" s="2"/>
      <c r="CK73" s="2"/>
      <c r="CL73" s="2"/>
      <c r="CM73" s="2"/>
      <c r="CN73" s="2"/>
      <c r="CO73" s="522"/>
    </row>
    <row r="74" spans="1:114" ht="14.5" customHeight="1">
      <c r="A74" s="14" t="s">
        <v>295</v>
      </c>
      <c r="B74" s="14" t="s">
        <v>53</v>
      </c>
      <c r="C74" s="14">
        <v>278</v>
      </c>
      <c r="D74" s="14">
        <v>106</v>
      </c>
      <c r="E74" s="14">
        <v>125</v>
      </c>
      <c r="F74" s="14">
        <v>46</v>
      </c>
      <c r="G74" s="14">
        <v>97</v>
      </c>
      <c r="H74" s="14">
        <v>29</v>
      </c>
      <c r="I74" s="14">
        <v>94</v>
      </c>
      <c r="J74" s="14">
        <v>27</v>
      </c>
      <c r="K74" s="473">
        <v>594</v>
      </c>
      <c r="L74" s="473">
        <v>208</v>
      </c>
      <c r="M74" s="14" t="s">
        <v>295</v>
      </c>
      <c r="N74" s="14" t="s">
        <v>53</v>
      </c>
      <c r="O74" s="14">
        <v>73</v>
      </c>
      <c r="P74" s="14">
        <v>33</v>
      </c>
      <c r="Q74" s="466">
        <v>9</v>
      </c>
      <c r="R74" s="14">
        <v>4</v>
      </c>
      <c r="S74" s="14">
        <v>16</v>
      </c>
      <c r="T74" s="14">
        <v>5</v>
      </c>
      <c r="U74" s="14">
        <v>29</v>
      </c>
      <c r="V74" s="14">
        <v>8</v>
      </c>
      <c r="W74" s="473">
        <v>127</v>
      </c>
      <c r="X74" s="473">
        <v>50</v>
      </c>
      <c r="Y74" s="431" t="s">
        <v>295</v>
      </c>
      <c r="Z74" s="423" t="s">
        <v>53</v>
      </c>
      <c r="AA74" s="14">
        <v>5</v>
      </c>
      <c r="AB74" s="14">
        <v>3</v>
      </c>
      <c r="AC74" s="14">
        <v>3</v>
      </c>
      <c r="AD74" s="14">
        <v>3</v>
      </c>
      <c r="AE74" s="14">
        <v>14</v>
      </c>
      <c r="AF74" s="14">
        <v>12</v>
      </c>
      <c r="AG74" s="14">
        <v>2</v>
      </c>
      <c r="AH74" s="14">
        <v>14</v>
      </c>
      <c r="AI74" s="14">
        <v>12</v>
      </c>
      <c r="AJ74" s="14">
        <v>4</v>
      </c>
      <c r="AK74" s="14">
        <v>0</v>
      </c>
      <c r="AL74" s="14">
        <v>0</v>
      </c>
      <c r="AM74" s="14">
        <f t="shared" si="11"/>
        <v>16</v>
      </c>
      <c r="AN74" s="14">
        <v>6</v>
      </c>
      <c r="AO74" s="14">
        <v>3</v>
      </c>
      <c r="AP74" s="14">
        <v>3</v>
      </c>
      <c r="AQ74" s="14">
        <v>0</v>
      </c>
      <c r="CI74" s="2"/>
      <c r="CJ74" s="2"/>
      <c r="CK74" s="2"/>
      <c r="CL74" s="2"/>
      <c r="CM74" s="2"/>
      <c r="CN74" s="2"/>
      <c r="CO74" s="522"/>
    </row>
    <row r="75" spans="1:114" ht="14.5" customHeight="1">
      <c r="A75" s="14" t="s">
        <v>299</v>
      </c>
      <c r="B75" s="14" t="s">
        <v>209</v>
      </c>
      <c r="C75" s="14">
        <v>1602</v>
      </c>
      <c r="D75" s="14">
        <v>858</v>
      </c>
      <c r="E75" s="14">
        <v>1517</v>
      </c>
      <c r="F75" s="14">
        <v>895</v>
      </c>
      <c r="G75" s="14">
        <v>1010</v>
      </c>
      <c r="H75" s="14">
        <v>518</v>
      </c>
      <c r="I75" s="14">
        <v>752</v>
      </c>
      <c r="J75" s="14">
        <v>399</v>
      </c>
      <c r="K75" s="473">
        <v>4881</v>
      </c>
      <c r="L75" s="473">
        <v>2670</v>
      </c>
      <c r="M75" s="14" t="s">
        <v>299</v>
      </c>
      <c r="N75" s="14" t="s">
        <v>209</v>
      </c>
      <c r="O75" s="14">
        <v>390</v>
      </c>
      <c r="P75" s="14">
        <v>227</v>
      </c>
      <c r="Q75" s="466">
        <v>173</v>
      </c>
      <c r="R75" s="14">
        <v>100</v>
      </c>
      <c r="S75" s="14">
        <v>138</v>
      </c>
      <c r="T75" s="14">
        <v>70</v>
      </c>
      <c r="U75" s="14">
        <v>242</v>
      </c>
      <c r="V75" s="14">
        <v>137</v>
      </c>
      <c r="W75" s="473">
        <v>943</v>
      </c>
      <c r="X75" s="473">
        <v>534</v>
      </c>
      <c r="Y75" s="431" t="s">
        <v>299</v>
      </c>
      <c r="Z75" s="423" t="s">
        <v>209</v>
      </c>
      <c r="AA75" s="14">
        <v>37</v>
      </c>
      <c r="AB75" s="14">
        <v>29</v>
      </c>
      <c r="AC75" s="14">
        <v>21</v>
      </c>
      <c r="AD75" s="14">
        <v>17</v>
      </c>
      <c r="AE75" s="14">
        <v>104</v>
      </c>
      <c r="AF75" s="14">
        <v>87</v>
      </c>
      <c r="AG75" s="14">
        <v>7</v>
      </c>
      <c r="AH75" s="14">
        <v>94</v>
      </c>
      <c r="AI75" s="14">
        <v>118</v>
      </c>
      <c r="AJ75" s="14">
        <v>47</v>
      </c>
      <c r="AK75" s="14">
        <v>1</v>
      </c>
      <c r="AL75" s="14">
        <v>0</v>
      </c>
      <c r="AM75" s="14">
        <f t="shared" si="11"/>
        <v>166</v>
      </c>
      <c r="AN75" s="14">
        <v>31</v>
      </c>
      <c r="AO75" s="14">
        <v>18</v>
      </c>
      <c r="AP75" s="14">
        <v>18</v>
      </c>
      <c r="AQ75" s="14">
        <v>0</v>
      </c>
      <c r="CI75" s="2"/>
      <c r="CJ75" s="2"/>
      <c r="CK75" s="2"/>
      <c r="CL75" s="2"/>
      <c r="CM75" s="2"/>
      <c r="CN75" s="2"/>
      <c r="CO75" s="522"/>
    </row>
    <row r="76" spans="1:114" ht="14.5" customHeight="1">
      <c r="A76" s="14" t="s">
        <v>299</v>
      </c>
      <c r="B76" s="14" t="s">
        <v>197</v>
      </c>
      <c r="C76" s="14">
        <v>1148</v>
      </c>
      <c r="D76" s="14">
        <v>608</v>
      </c>
      <c r="E76" s="14">
        <v>1309</v>
      </c>
      <c r="F76" s="14">
        <v>717</v>
      </c>
      <c r="G76" s="14">
        <v>752</v>
      </c>
      <c r="H76" s="14">
        <v>424</v>
      </c>
      <c r="I76" s="14">
        <v>640</v>
      </c>
      <c r="J76" s="14">
        <v>344</v>
      </c>
      <c r="K76" s="473">
        <v>3849</v>
      </c>
      <c r="L76" s="473">
        <v>2093</v>
      </c>
      <c r="M76" s="14" t="s">
        <v>299</v>
      </c>
      <c r="N76" s="14" t="s">
        <v>197</v>
      </c>
      <c r="O76" s="14">
        <v>225</v>
      </c>
      <c r="P76" s="14">
        <v>129</v>
      </c>
      <c r="Q76" s="466">
        <v>111</v>
      </c>
      <c r="R76" s="14">
        <v>64</v>
      </c>
      <c r="S76" s="14">
        <v>99</v>
      </c>
      <c r="T76" s="14">
        <v>59</v>
      </c>
      <c r="U76" s="14">
        <v>266</v>
      </c>
      <c r="V76" s="14">
        <v>138</v>
      </c>
      <c r="W76" s="473">
        <v>701</v>
      </c>
      <c r="X76" s="473">
        <v>390</v>
      </c>
      <c r="Y76" s="431" t="s">
        <v>299</v>
      </c>
      <c r="Z76" s="423" t="s">
        <v>197</v>
      </c>
      <c r="AA76" s="14">
        <v>30</v>
      </c>
      <c r="AB76" s="14">
        <v>29</v>
      </c>
      <c r="AC76" s="14">
        <v>21</v>
      </c>
      <c r="AD76" s="14">
        <v>21</v>
      </c>
      <c r="AE76" s="14">
        <v>101</v>
      </c>
      <c r="AF76" s="14">
        <v>71</v>
      </c>
      <c r="AG76" s="14">
        <v>25</v>
      </c>
      <c r="AH76" s="14">
        <v>96</v>
      </c>
      <c r="AI76" s="14">
        <v>97</v>
      </c>
      <c r="AJ76" s="14">
        <v>58</v>
      </c>
      <c r="AK76" s="14">
        <v>2</v>
      </c>
      <c r="AL76" s="14">
        <v>0</v>
      </c>
      <c r="AM76" s="14">
        <f t="shared" si="11"/>
        <v>157</v>
      </c>
      <c r="AN76" s="14">
        <v>35</v>
      </c>
      <c r="AO76" s="14">
        <v>16</v>
      </c>
      <c r="AP76" s="14">
        <v>16</v>
      </c>
      <c r="AQ76" s="14">
        <v>0</v>
      </c>
      <c r="CI76" s="2"/>
      <c r="CJ76" s="2"/>
      <c r="CK76" s="2"/>
      <c r="CL76" s="2"/>
      <c r="CM76" s="2"/>
      <c r="CN76" s="2"/>
      <c r="CO76" s="522"/>
    </row>
    <row r="77" spans="1:114" ht="14.5" customHeight="1">
      <c r="A77" s="14" t="s">
        <v>299</v>
      </c>
      <c r="B77" s="14" t="s">
        <v>278</v>
      </c>
      <c r="C77" s="14">
        <v>1309</v>
      </c>
      <c r="D77" s="14">
        <v>673</v>
      </c>
      <c r="E77" s="14">
        <v>1726</v>
      </c>
      <c r="F77" s="14">
        <v>938</v>
      </c>
      <c r="G77" s="14">
        <v>1193</v>
      </c>
      <c r="H77" s="14">
        <v>643</v>
      </c>
      <c r="I77" s="14">
        <v>1535</v>
      </c>
      <c r="J77" s="14">
        <v>809</v>
      </c>
      <c r="K77" s="473">
        <v>5763</v>
      </c>
      <c r="L77" s="473">
        <v>3063</v>
      </c>
      <c r="M77" s="14" t="s">
        <v>299</v>
      </c>
      <c r="N77" s="14" t="s">
        <v>278</v>
      </c>
      <c r="O77" s="14">
        <v>3</v>
      </c>
      <c r="P77" s="14">
        <v>0</v>
      </c>
      <c r="Q77" s="466">
        <v>228</v>
      </c>
      <c r="R77" s="14">
        <v>130</v>
      </c>
      <c r="S77" s="14">
        <v>9</v>
      </c>
      <c r="T77" s="14">
        <v>3</v>
      </c>
      <c r="U77" s="14">
        <v>367</v>
      </c>
      <c r="V77" s="14">
        <v>179</v>
      </c>
      <c r="W77" s="473">
        <v>607</v>
      </c>
      <c r="X77" s="473">
        <v>312</v>
      </c>
      <c r="Y77" s="431" t="s">
        <v>299</v>
      </c>
      <c r="Z77" s="423" t="s">
        <v>278</v>
      </c>
      <c r="AA77" s="14">
        <v>24</v>
      </c>
      <c r="AB77" s="14">
        <v>29</v>
      </c>
      <c r="AC77" s="14">
        <v>21</v>
      </c>
      <c r="AD77" s="14">
        <v>26</v>
      </c>
      <c r="AE77" s="14">
        <v>100</v>
      </c>
      <c r="AF77" s="14">
        <v>66</v>
      </c>
      <c r="AG77" s="14">
        <v>33</v>
      </c>
      <c r="AH77" s="14">
        <v>99</v>
      </c>
      <c r="AI77" s="14">
        <v>153</v>
      </c>
      <c r="AJ77" s="14">
        <v>0</v>
      </c>
      <c r="AK77" s="14">
        <v>0</v>
      </c>
      <c r="AL77" s="14">
        <v>0</v>
      </c>
      <c r="AM77" s="14">
        <f t="shared" si="11"/>
        <v>153</v>
      </c>
      <c r="AN77" s="14">
        <v>118</v>
      </c>
      <c r="AO77" s="14">
        <v>5</v>
      </c>
      <c r="AP77" s="14">
        <v>5</v>
      </c>
      <c r="AQ77" s="14">
        <v>0</v>
      </c>
      <c r="CI77" s="2"/>
      <c r="CJ77" s="2"/>
      <c r="CK77" s="2"/>
      <c r="CL77" s="2"/>
      <c r="CM77" s="2"/>
      <c r="CN77" s="2"/>
      <c r="CO77" s="522"/>
    </row>
    <row r="78" spans="1:114" ht="14.5" customHeight="1">
      <c r="A78" s="14" t="s">
        <v>299</v>
      </c>
      <c r="B78" s="14" t="s">
        <v>214</v>
      </c>
      <c r="C78" s="14">
        <v>3198</v>
      </c>
      <c r="D78" s="14">
        <v>1781</v>
      </c>
      <c r="E78" s="14">
        <v>3007</v>
      </c>
      <c r="F78" s="14">
        <v>1611</v>
      </c>
      <c r="G78" s="14">
        <v>2004</v>
      </c>
      <c r="H78" s="14">
        <v>1059</v>
      </c>
      <c r="I78" s="14">
        <v>1676</v>
      </c>
      <c r="J78" s="14">
        <v>910</v>
      </c>
      <c r="K78" s="473">
        <v>9885</v>
      </c>
      <c r="L78" s="473">
        <v>5361</v>
      </c>
      <c r="M78" s="14" t="s">
        <v>299</v>
      </c>
      <c r="N78" s="14" t="s">
        <v>214</v>
      </c>
      <c r="O78" s="14">
        <v>566</v>
      </c>
      <c r="P78" s="14">
        <v>325</v>
      </c>
      <c r="Q78" s="466">
        <v>157</v>
      </c>
      <c r="R78" s="14">
        <v>90</v>
      </c>
      <c r="S78" s="14">
        <v>212</v>
      </c>
      <c r="T78" s="14">
        <v>110</v>
      </c>
      <c r="U78" s="14">
        <v>524</v>
      </c>
      <c r="V78" s="14">
        <v>287</v>
      </c>
      <c r="W78" s="473">
        <v>1459</v>
      </c>
      <c r="X78" s="473">
        <v>812</v>
      </c>
      <c r="Y78" s="431" t="s">
        <v>299</v>
      </c>
      <c r="Z78" s="423" t="s">
        <v>214</v>
      </c>
      <c r="AA78" s="14">
        <v>70</v>
      </c>
      <c r="AB78" s="14">
        <v>64</v>
      </c>
      <c r="AC78" s="14">
        <v>44</v>
      </c>
      <c r="AD78" s="14">
        <v>39</v>
      </c>
      <c r="AE78" s="14">
        <v>217</v>
      </c>
      <c r="AF78" s="14">
        <v>165</v>
      </c>
      <c r="AG78" s="14">
        <v>40</v>
      </c>
      <c r="AH78" s="14">
        <v>205</v>
      </c>
      <c r="AI78" s="14">
        <v>195</v>
      </c>
      <c r="AJ78" s="14">
        <v>102</v>
      </c>
      <c r="AK78" s="14">
        <v>23</v>
      </c>
      <c r="AL78" s="14">
        <v>3</v>
      </c>
      <c r="AM78" s="14">
        <f t="shared" si="11"/>
        <v>323</v>
      </c>
      <c r="AN78" s="14">
        <v>85</v>
      </c>
      <c r="AO78" s="14">
        <v>39</v>
      </c>
      <c r="AP78" s="14">
        <v>39</v>
      </c>
      <c r="AQ78" s="14">
        <v>0</v>
      </c>
      <c r="CI78" s="2"/>
      <c r="CJ78" s="2"/>
      <c r="CK78" s="2"/>
      <c r="CL78" s="2"/>
      <c r="CM78" s="2"/>
      <c r="CN78" s="2"/>
      <c r="CO78" s="522"/>
    </row>
    <row r="79" spans="1:114" ht="14.5" customHeight="1">
      <c r="A79" s="14" t="s">
        <v>299</v>
      </c>
      <c r="B79" s="14" t="s">
        <v>300</v>
      </c>
      <c r="C79" s="14">
        <v>184</v>
      </c>
      <c r="D79" s="14">
        <v>95</v>
      </c>
      <c r="E79" s="14">
        <v>202</v>
      </c>
      <c r="F79" s="14">
        <v>101</v>
      </c>
      <c r="G79" s="14">
        <v>115</v>
      </c>
      <c r="H79" s="14">
        <v>50</v>
      </c>
      <c r="I79" s="14">
        <v>93</v>
      </c>
      <c r="J79" s="14">
        <v>44</v>
      </c>
      <c r="K79" s="473">
        <v>594</v>
      </c>
      <c r="L79" s="473">
        <v>290</v>
      </c>
      <c r="M79" s="14" t="s">
        <v>299</v>
      </c>
      <c r="N79" s="14" t="s">
        <v>300</v>
      </c>
      <c r="O79" s="14">
        <v>79</v>
      </c>
      <c r="P79" s="14">
        <v>42</v>
      </c>
      <c r="Q79" s="466">
        <v>8</v>
      </c>
      <c r="R79" s="14">
        <v>2</v>
      </c>
      <c r="S79" s="14">
        <v>4</v>
      </c>
      <c r="T79" s="14">
        <v>1</v>
      </c>
      <c r="U79" s="14">
        <v>24</v>
      </c>
      <c r="V79" s="14">
        <v>13</v>
      </c>
      <c r="W79" s="473">
        <v>115</v>
      </c>
      <c r="X79" s="473">
        <v>58</v>
      </c>
      <c r="Y79" s="431" t="s">
        <v>299</v>
      </c>
      <c r="Z79" s="423" t="s">
        <v>300</v>
      </c>
      <c r="AA79" s="14">
        <v>4</v>
      </c>
      <c r="AB79" s="14">
        <v>4</v>
      </c>
      <c r="AC79" s="14">
        <v>3</v>
      </c>
      <c r="AD79" s="14">
        <v>3</v>
      </c>
      <c r="AE79" s="14">
        <v>14</v>
      </c>
      <c r="AF79" s="14">
        <v>14</v>
      </c>
      <c r="AG79" s="14">
        <v>1</v>
      </c>
      <c r="AH79" s="14">
        <v>15</v>
      </c>
      <c r="AI79" s="14">
        <v>20</v>
      </c>
      <c r="AJ79" s="14">
        <v>0</v>
      </c>
      <c r="AK79" s="14">
        <v>2</v>
      </c>
      <c r="AL79" s="14">
        <v>0</v>
      </c>
      <c r="AM79" s="14">
        <f t="shared" si="11"/>
        <v>22</v>
      </c>
      <c r="AN79" s="14">
        <v>3</v>
      </c>
      <c r="AO79" s="14">
        <v>3</v>
      </c>
      <c r="AP79" s="14">
        <v>3</v>
      </c>
      <c r="AQ79" s="14">
        <v>0</v>
      </c>
      <c r="CI79" s="2"/>
      <c r="CJ79" s="2"/>
      <c r="CK79" s="2"/>
      <c r="CL79" s="2"/>
      <c r="CM79" s="2"/>
      <c r="CN79" s="2"/>
      <c r="CO79" s="522"/>
    </row>
    <row r="80" spans="1:114" ht="14.5" customHeight="1">
      <c r="A80" s="14" t="s">
        <v>301</v>
      </c>
      <c r="B80" s="14" t="s">
        <v>302</v>
      </c>
      <c r="C80" s="14">
        <v>115</v>
      </c>
      <c r="D80" s="14">
        <v>53</v>
      </c>
      <c r="E80" s="14">
        <v>78</v>
      </c>
      <c r="F80" s="14">
        <v>28</v>
      </c>
      <c r="G80" s="14">
        <v>54</v>
      </c>
      <c r="H80" s="14">
        <v>25</v>
      </c>
      <c r="I80" s="14">
        <v>38</v>
      </c>
      <c r="J80" s="14">
        <v>16</v>
      </c>
      <c r="K80" s="473">
        <v>285</v>
      </c>
      <c r="L80" s="473">
        <v>122</v>
      </c>
      <c r="M80" s="14" t="s">
        <v>301</v>
      </c>
      <c r="N80" s="14" t="s">
        <v>302</v>
      </c>
      <c r="O80" s="14">
        <v>49</v>
      </c>
      <c r="P80" s="14">
        <v>23</v>
      </c>
      <c r="Q80" s="466">
        <v>11</v>
      </c>
      <c r="R80" s="14">
        <v>8</v>
      </c>
      <c r="S80" s="14">
        <v>22</v>
      </c>
      <c r="T80" s="14">
        <v>10</v>
      </c>
      <c r="U80" s="14">
        <v>15</v>
      </c>
      <c r="V80" s="14">
        <v>5</v>
      </c>
      <c r="W80" s="473">
        <v>97</v>
      </c>
      <c r="X80" s="473">
        <v>46</v>
      </c>
      <c r="Y80" s="431" t="s">
        <v>301</v>
      </c>
      <c r="Z80" s="423" t="s">
        <v>302</v>
      </c>
      <c r="AA80" s="14">
        <v>2</v>
      </c>
      <c r="AB80" s="14">
        <v>2</v>
      </c>
      <c r="AC80" s="14">
        <v>2</v>
      </c>
      <c r="AD80" s="14">
        <v>2</v>
      </c>
      <c r="AE80" s="14">
        <v>8</v>
      </c>
      <c r="AF80" s="14">
        <v>7</v>
      </c>
      <c r="AG80" s="14">
        <v>1</v>
      </c>
      <c r="AH80" s="14">
        <v>8</v>
      </c>
      <c r="AI80" s="14">
        <v>14</v>
      </c>
      <c r="AJ80" s="14">
        <v>0</v>
      </c>
      <c r="AK80" s="14">
        <v>2</v>
      </c>
      <c r="AL80" s="14">
        <v>0</v>
      </c>
      <c r="AM80" s="14">
        <f t="shared" si="11"/>
        <v>16</v>
      </c>
      <c r="AN80" s="14">
        <v>3</v>
      </c>
      <c r="AO80" s="14">
        <v>2</v>
      </c>
      <c r="AP80" s="14">
        <v>2</v>
      </c>
      <c r="AQ80" s="14">
        <v>0</v>
      </c>
      <c r="CI80" s="2"/>
      <c r="CJ80" s="2"/>
      <c r="CK80" s="2"/>
      <c r="CL80" s="2"/>
      <c r="CM80" s="2"/>
      <c r="CN80" s="2"/>
      <c r="CO80" s="522"/>
    </row>
    <row r="81" spans="1:114" s="506" customFormat="1" ht="14.5" customHeight="1">
      <c r="A81" s="499" t="s">
        <v>301</v>
      </c>
      <c r="B81" s="499" t="s">
        <v>45</v>
      </c>
      <c r="C81" s="499">
        <v>521</v>
      </c>
      <c r="D81" s="499">
        <v>236</v>
      </c>
      <c r="E81" s="499">
        <v>410</v>
      </c>
      <c r="F81" s="499">
        <v>188</v>
      </c>
      <c r="G81" s="499">
        <v>243</v>
      </c>
      <c r="H81" s="499">
        <v>114</v>
      </c>
      <c r="I81" s="499">
        <v>362</v>
      </c>
      <c r="J81" s="499">
        <v>200</v>
      </c>
      <c r="K81" s="504">
        <v>1536</v>
      </c>
      <c r="L81" s="504">
        <v>738</v>
      </c>
      <c r="M81" s="499" t="s">
        <v>301</v>
      </c>
      <c r="N81" s="499" t="s">
        <v>45</v>
      </c>
      <c r="O81" s="499">
        <v>137</v>
      </c>
      <c r="P81" s="499">
        <v>59</v>
      </c>
      <c r="Q81" s="499">
        <v>69</v>
      </c>
      <c r="R81" s="499">
        <v>36</v>
      </c>
      <c r="S81" s="499">
        <v>28</v>
      </c>
      <c r="T81" s="499">
        <v>18</v>
      </c>
      <c r="U81" s="499">
        <v>118</v>
      </c>
      <c r="V81" s="499">
        <v>60</v>
      </c>
      <c r="W81" s="504">
        <v>352</v>
      </c>
      <c r="X81" s="504">
        <v>173</v>
      </c>
      <c r="Y81" s="505" t="s">
        <v>301</v>
      </c>
      <c r="Z81" s="505" t="s">
        <v>45</v>
      </c>
      <c r="AA81" s="499">
        <v>12</v>
      </c>
      <c r="AB81" s="499">
        <v>8</v>
      </c>
      <c r="AC81" s="499">
        <v>7</v>
      </c>
      <c r="AD81" s="499">
        <v>7</v>
      </c>
      <c r="AE81" s="499">
        <v>34</v>
      </c>
      <c r="AF81" s="499">
        <v>28</v>
      </c>
      <c r="AG81" s="499">
        <v>0</v>
      </c>
      <c r="AH81" s="499">
        <v>28</v>
      </c>
      <c r="AI81" s="499">
        <v>43</v>
      </c>
      <c r="AJ81" s="499">
        <v>12</v>
      </c>
      <c r="AK81" s="499">
        <v>0</v>
      </c>
      <c r="AL81" s="499">
        <v>0</v>
      </c>
      <c r="AM81" s="14">
        <f t="shared" si="11"/>
        <v>55</v>
      </c>
      <c r="AN81" s="499">
        <v>13</v>
      </c>
      <c r="AO81" s="499">
        <v>5</v>
      </c>
      <c r="AP81" s="499">
        <v>5</v>
      </c>
      <c r="AQ81" s="499">
        <v>0</v>
      </c>
      <c r="AR81" s="279"/>
      <c r="AS81" s="279"/>
      <c r="AT81" s="279"/>
      <c r="AU81" s="279"/>
      <c r="AV81" s="279"/>
      <c r="AW81" s="279"/>
      <c r="AX81" s="279"/>
      <c r="AY81" s="279"/>
      <c r="AZ81" s="279"/>
      <c r="BA81" s="279"/>
      <c r="BB81" s="279"/>
      <c r="BC81" s="279"/>
      <c r="BD81" s="279"/>
      <c r="BE81" s="279"/>
      <c r="BF81" s="279"/>
      <c r="BG81" s="279"/>
      <c r="BH81" s="279"/>
      <c r="BI81" s="279"/>
      <c r="BJ81" s="279"/>
      <c r="BK81" s="279"/>
      <c r="BL81" s="279"/>
      <c r="BM81" s="279"/>
      <c r="BN81" s="279"/>
      <c r="BO81" s="279"/>
      <c r="BP81" s="279"/>
      <c r="BQ81" s="279"/>
      <c r="BR81" s="279"/>
      <c r="BS81" s="279"/>
      <c r="BT81" s="279"/>
      <c r="BU81" s="279"/>
      <c r="BV81" s="279"/>
      <c r="BW81" s="279"/>
      <c r="BX81" s="279"/>
      <c r="BY81" s="279"/>
      <c r="BZ81" s="279"/>
      <c r="CA81" s="279"/>
      <c r="CB81" s="279"/>
      <c r="CC81" s="279"/>
      <c r="CD81" s="279"/>
      <c r="CE81" s="279"/>
      <c r="CF81" s="279"/>
      <c r="CG81" s="279"/>
      <c r="CH81" s="279"/>
      <c r="CI81" s="2"/>
      <c r="CJ81" s="2"/>
      <c r="CK81" s="2"/>
      <c r="CL81" s="2"/>
      <c r="CM81" s="2"/>
      <c r="CN81" s="2"/>
      <c r="CO81" s="522"/>
      <c r="CP81" s="279"/>
      <c r="CQ81" s="279"/>
      <c r="CR81" s="279"/>
      <c r="CS81" s="279"/>
      <c r="CT81" s="279"/>
      <c r="CU81" s="279"/>
      <c r="CV81" s="279"/>
      <c r="CW81" s="279"/>
      <c r="CX81" s="279"/>
      <c r="CY81" s="279"/>
      <c r="CZ81" s="279"/>
      <c r="DA81" s="279"/>
      <c r="DB81" s="279"/>
      <c r="DC81" s="279"/>
      <c r="DD81" s="279"/>
      <c r="DE81" s="279"/>
      <c r="DF81" s="279"/>
      <c r="DG81" s="279"/>
      <c r="DH81" s="279"/>
      <c r="DI81" s="279"/>
      <c r="DJ81" s="279"/>
    </row>
    <row r="82" spans="1:114" s="276" customFormat="1" ht="14.5" customHeight="1">
      <c r="A82" s="14" t="s">
        <v>301</v>
      </c>
      <c r="B82" s="14" t="s">
        <v>303</v>
      </c>
      <c r="C82" s="14">
        <v>175</v>
      </c>
      <c r="D82" s="14">
        <v>83</v>
      </c>
      <c r="E82" s="14">
        <v>167</v>
      </c>
      <c r="F82" s="14">
        <v>79</v>
      </c>
      <c r="G82" s="14">
        <v>99</v>
      </c>
      <c r="H82" s="14">
        <v>50</v>
      </c>
      <c r="I82" s="14">
        <v>79</v>
      </c>
      <c r="J82" s="14">
        <v>36</v>
      </c>
      <c r="K82" s="473">
        <v>520</v>
      </c>
      <c r="L82" s="473">
        <v>248</v>
      </c>
      <c r="M82" s="14" t="s">
        <v>301</v>
      </c>
      <c r="N82" s="14" t="s">
        <v>303</v>
      </c>
      <c r="O82" s="14">
        <v>0</v>
      </c>
      <c r="P82" s="14">
        <v>0</v>
      </c>
      <c r="Q82" s="466">
        <v>6</v>
      </c>
      <c r="R82" s="14">
        <v>3</v>
      </c>
      <c r="S82" s="14">
        <v>5</v>
      </c>
      <c r="T82" s="14">
        <v>4</v>
      </c>
      <c r="U82" s="14">
        <v>23</v>
      </c>
      <c r="V82" s="14">
        <v>10</v>
      </c>
      <c r="W82" s="473">
        <v>34</v>
      </c>
      <c r="X82" s="473">
        <v>17</v>
      </c>
      <c r="Y82" s="431" t="s">
        <v>301</v>
      </c>
      <c r="Z82" s="423" t="s">
        <v>303</v>
      </c>
      <c r="AA82" s="14">
        <v>4</v>
      </c>
      <c r="AB82" s="14">
        <v>4</v>
      </c>
      <c r="AC82" s="14">
        <v>3</v>
      </c>
      <c r="AD82" s="14">
        <v>3</v>
      </c>
      <c r="AE82" s="14">
        <v>14</v>
      </c>
      <c r="AF82" s="14">
        <v>10</v>
      </c>
      <c r="AG82" s="14">
        <v>2</v>
      </c>
      <c r="AH82" s="14">
        <v>12</v>
      </c>
      <c r="AI82" s="14">
        <v>6</v>
      </c>
      <c r="AJ82" s="14">
        <v>5</v>
      </c>
      <c r="AK82" s="14">
        <v>0</v>
      </c>
      <c r="AL82" s="14">
        <v>0</v>
      </c>
      <c r="AM82" s="14">
        <f t="shared" si="11"/>
        <v>11</v>
      </c>
      <c r="AN82" s="14">
        <v>2</v>
      </c>
      <c r="AO82" s="14">
        <v>2</v>
      </c>
      <c r="AP82" s="14">
        <v>2</v>
      </c>
      <c r="AQ82" s="14">
        <v>0</v>
      </c>
      <c r="AR82" s="521"/>
      <c r="AS82" s="521"/>
      <c r="AT82" s="521"/>
      <c r="AU82" s="521"/>
      <c r="AV82" s="521"/>
      <c r="AW82" s="521"/>
      <c r="AX82" s="521"/>
      <c r="AY82" s="521"/>
      <c r="AZ82" s="521"/>
      <c r="BA82" s="521"/>
      <c r="BB82" s="521"/>
      <c r="BC82" s="521"/>
      <c r="BD82" s="521"/>
      <c r="BE82" s="521"/>
      <c r="BF82" s="521"/>
      <c r="BG82" s="521"/>
      <c r="BH82" s="521"/>
      <c r="BI82" s="521"/>
      <c r="BJ82" s="521"/>
      <c r="BK82" s="521"/>
      <c r="BL82" s="521"/>
      <c r="BM82" s="521"/>
      <c r="BN82" s="521"/>
      <c r="BO82" s="521"/>
      <c r="BP82" s="521"/>
      <c r="BQ82" s="521"/>
      <c r="BR82" s="521"/>
      <c r="BS82" s="521"/>
      <c r="BT82" s="521"/>
      <c r="BU82" s="521"/>
      <c r="BV82" s="521"/>
      <c r="BW82" s="521"/>
      <c r="BX82" s="521"/>
      <c r="BY82" s="521"/>
      <c r="BZ82" s="521"/>
      <c r="CA82" s="521"/>
      <c r="CB82" s="521"/>
      <c r="CC82" s="521"/>
      <c r="CD82" s="521"/>
      <c r="CE82" s="521"/>
      <c r="CF82" s="521"/>
      <c r="CG82" s="133"/>
      <c r="CH82" s="521"/>
      <c r="CI82" s="2"/>
      <c r="CJ82" s="2"/>
      <c r="CK82" s="2"/>
      <c r="CL82" s="2"/>
      <c r="CM82" s="2"/>
      <c r="CN82" s="2"/>
      <c r="CO82" s="522"/>
      <c r="CP82" s="521"/>
      <c r="CQ82" s="521"/>
      <c r="CR82" s="521"/>
      <c r="CS82" s="521"/>
      <c r="CT82" s="521"/>
      <c r="CU82" s="521"/>
      <c r="CV82" s="521"/>
      <c r="CW82" s="521"/>
      <c r="CX82" s="521"/>
      <c r="CY82" s="521"/>
      <c r="CZ82" s="521"/>
      <c r="DA82" s="521"/>
      <c r="DB82" s="521"/>
      <c r="DC82" s="521"/>
      <c r="DD82" s="521"/>
      <c r="DE82" s="521"/>
      <c r="DF82" s="521"/>
      <c r="DG82" s="521"/>
      <c r="DH82" s="521"/>
      <c r="DI82" s="521"/>
      <c r="DJ82" s="521"/>
    </row>
    <row r="83" spans="1:114" ht="14.5" customHeight="1">
      <c r="A83" s="14" t="s">
        <v>304</v>
      </c>
      <c r="B83" s="14" t="s">
        <v>215</v>
      </c>
      <c r="C83" s="14">
        <v>242</v>
      </c>
      <c r="D83" s="14">
        <v>116</v>
      </c>
      <c r="E83" s="14">
        <v>375</v>
      </c>
      <c r="F83" s="14">
        <v>163</v>
      </c>
      <c r="G83" s="14">
        <v>210</v>
      </c>
      <c r="H83" s="14">
        <v>82</v>
      </c>
      <c r="I83" s="14">
        <v>201</v>
      </c>
      <c r="J83" s="14">
        <v>84</v>
      </c>
      <c r="K83" s="473">
        <v>1028</v>
      </c>
      <c r="L83" s="473">
        <v>445</v>
      </c>
      <c r="M83" s="14" t="s">
        <v>304</v>
      </c>
      <c r="N83" s="14" t="s">
        <v>215</v>
      </c>
      <c r="O83" s="14">
        <v>63</v>
      </c>
      <c r="P83" s="14">
        <v>31</v>
      </c>
      <c r="Q83" s="466">
        <v>37</v>
      </c>
      <c r="R83" s="14">
        <v>15</v>
      </c>
      <c r="S83" s="14">
        <v>32</v>
      </c>
      <c r="T83" s="14">
        <v>14</v>
      </c>
      <c r="U83" s="14">
        <v>99</v>
      </c>
      <c r="V83" s="14">
        <v>42</v>
      </c>
      <c r="W83" s="473">
        <v>231</v>
      </c>
      <c r="X83" s="473">
        <v>102</v>
      </c>
      <c r="Y83" s="431" t="s">
        <v>304</v>
      </c>
      <c r="Z83" s="423" t="s">
        <v>215</v>
      </c>
      <c r="AA83" s="14">
        <v>7</v>
      </c>
      <c r="AB83" s="14">
        <v>10</v>
      </c>
      <c r="AC83" s="14">
        <v>7</v>
      </c>
      <c r="AD83" s="14">
        <v>7</v>
      </c>
      <c r="AE83" s="14">
        <v>31</v>
      </c>
      <c r="AF83" s="14">
        <v>22</v>
      </c>
      <c r="AG83" s="14">
        <v>7</v>
      </c>
      <c r="AH83" s="14">
        <v>29</v>
      </c>
      <c r="AI83" s="14">
        <v>30</v>
      </c>
      <c r="AJ83" s="14">
        <v>3</v>
      </c>
      <c r="AK83" s="14">
        <v>7</v>
      </c>
      <c r="AL83" s="14">
        <v>1</v>
      </c>
      <c r="AM83" s="14">
        <f t="shared" si="11"/>
        <v>41</v>
      </c>
      <c r="AN83" s="14">
        <v>5</v>
      </c>
      <c r="AO83" s="14">
        <v>6</v>
      </c>
      <c r="AP83" s="14">
        <v>6</v>
      </c>
      <c r="AQ83" s="14">
        <v>0</v>
      </c>
      <c r="AY83" s="521"/>
      <c r="AZ83" s="521"/>
      <c r="BA83" s="521"/>
      <c r="BB83" s="521"/>
      <c r="BC83" s="521"/>
      <c r="BD83" s="521"/>
      <c r="BE83" s="521"/>
      <c r="BF83" s="521"/>
      <c r="BG83" s="521"/>
      <c r="BH83" s="521"/>
      <c r="BI83" s="521"/>
      <c r="BJ83" s="521"/>
      <c r="BK83" s="521"/>
      <c r="BL83" s="521"/>
      <c r="BM83" s="521"/>
      <c r="BN83" s="521"/>
      <c r="BO83" s="521"/>
      <c r="BP83" s="521"/>
      <c r="BQ83" s="521"/>
      <c r="BR83" s="521"/>
      <c r="BS83" s="521"/>
      <c r="BT83" s="521"/>
      <c r="BU83" s="523"/>
      <c r="BV83" s="524"/>
      <c r="BW83" s="524"/>
      <c r="BX83" s="524"/>
      <c r="BY83" s="524"/>
      <c r="BZ83" s="524"/>
      <c r="CA83" s="524"/>
      <c r="CB83" s="524"/>
      <c r="CC83" s="524"/>
      <c r="CD83" s="524"/>
      <c r="CE83" s="524"/>
      <c r="CF83" s="524"/>
      <c r="CG83" s="140"/>
      <c r="CH83" s="525"/>
      <c r="CI83" s="2"/>
      <c r="CJ83" s="2"/>
      <c r="CK83" s="2"/>
      <c r="CL83" s="2"/>
      <c r="CM83" s="2"/>
      <c r="CN83" s="2"/>
      <c r="CO83" s="522"/>
    </row>
    <row r="84" spans="1:114" ht="14.5" customHeight="1">
      <c r="A84" s="14" t="s">
        <v>304</v>
      </c>
      <c r="B84" s="14" t="s">
        <v>216</v>
      </c>
      <c r="C84" s="14">
        <v>749</v>
      </c>
      <c r="D84" s="14">
        <v>309</v>
      </c>
      <c r="E84" s="14">
        <v>582</v>
      </c>
      <c r="F84" s="14">
        <v>229</v>
      </c>
      <c r="G84" s="14">
        <v>349</v>
      </c>
      <c r="H84" s="14">
        <v>128</v>
      </c>
      <c r="I84" s="14">
        <v>310</v>
      </c>
      <c r="J84" s="14">
        <v>109</v>
      </c>
      <c r="K84" s="473">
        <v>1990</v>
      </c>
      <c r="L84" s="473">
        <v>775</v>
      </c>
      <c r="M84" s="14" t="s">
        <v>304</v>
      </c>
      <c r="N84" s="14" t="s">
        <v>216</v>
      </c>
      <c r="O84" s="14">
        <v>165</v>
      </c>
      <c r="P84" s="14">
        <v>80</v>
      </c>
      <c r="Q84" s="466">
        <v>42</v>
      </c>
      <c r="R84" s="14">
        <v>19</v>
      </c>
      <c r="S84" s="14">
        <v>42</v>
      </c>
      <c r="T84" s="14">
        <v>10</v>
      </c>
      <c r="U84" s="14">
        <v>131</v>
      </c>
      <c r="V84" s="14">
        <v>41</v>
      </c>
      <c r="W84" s="473">
        <v>380</v>
      </c>
      <c r="X84" s="473">
        <v>150</v>
      </c>
      <c r="Y84" s="431" t="s">
        <v>304</v>
      </c>
      <c r="Z84" s="423" t="s">
        <v>216</v>
      </c>
      <c r="AA84" s="14">
        <v>14</v>
      </c>
      <c r="AB84" s="14">
        <v>13</v>
      </c>
      <c r="AC84" s="14">
        <v>9</v>
      </c>
      <c r="AD84" s="14">
        <v>9</v>
      </c>
      <c r="AE84" s="14">
        <v>45</v>
      </c>
      <c r="AF84" s="14">
        <v>25</v>
      </c>
      <c r="AG84" s="14">
        <v>11</v>
      </c>
      <c r="AH84" s="14">
        <v>36</v>
      </c>
      <c r="AI84" s="14">
        <v>41</v>
      </c>
      <c r="AJ84" s="14">
        <v>10</v>
      </c>
      <c r="AK84" s="14">
        <v>5</v>
      </c>
      <c r="AL84" s="14">
        <v>0</v>
      </c>
      <c r="AM84" s="14">
        <f t="shared" si="11"/>
        <v>56</v>
      </c>
      <c r="AN84" s="14">
        <v>10</v>
      </c>
      <c r="AO84" s="14">
        <v>7</v>
      </c>
      <c r="AP84" s="14">
        <v>7</v>
      </c>
      <c r="AQ84" s="14">
        <v>0</v>
      </c>
      <c r="CI84" s="2"/>
      <c r="CJ84" s="2"/>
      <c r="CK84" s="2"/>
      <c r="CL84" s="2"/>
      <c r="CM84" s="2"/>
      <c r="CN84" s="2"/>
      <c r="CO84" s="522"/>
    </row>
    <row r="85" spans="1:114" ht="14.5" customHeight="1">
      <c r="A85" s="14" t="s">
        <v>304</v>
      </c>
      <c r="B85" s="14" t="s">
        <v>305</v>
      </c>
      <c r="C85" s="14">
        <v>968</v>
      </c>
      <c r="D85" s="14">
        <v>362</v>
      </c>
      <c r="E85" s="14">
        <v>1474</v>
      </c>
      <c r="F85" s="14">
        <v>620</v>
      </c>
      <c r="G85" s="14">
        <v>832</v>
      </c>
      <c r="H85" s="14">
        <v>328</v>
      </c>
      <c r="I85" s="14">
        <v>788</v>
      </c>
      <c r="J85" s="14">
        <v>304</v>
      </c>
      <c r="K85" s="473">
        <v>4062</v>
      </c>
      <c r="L85" s="473">
        <v>1614</v>
      </c>
      <c r="M85" s="14" t="s">
        <v>304</v>
      </c>
      <c r="N85" s="14" t="s">
        <v>305</v>
      </c>
      <c r="O85" s="14">
        <v>164</v>
      </c>
      <c r="P85" s="14">
        <v>72</v>
      </c>
      <c r="Q85" s="466">
        <v>106</v>
      </c>
      <c r="R85" s="14">
        <v>41</v>
      </c>
      <c r="S85" s="14">
        <v>113</v>
      </c>
      <c r="T85" s="14">
        <v>36</v>
      </c>
      <c r="U85" s="14">
        <v>298</v>
      </c>
      <c r="V85" s="14">
        <v>109</v>
      </c>
      <c r="W85" s="473">
        <v>681</v>
      </c>
      <c r="X85" s="473">
        <v>258</v>
      </c>
      <c r="Y85" s="431" t="s">
        <v>304</v>
      </c>
      <c r="Z85" s="423" t="s">
        <v>305</v>
      </c>
      <c r="AA85" s="14">
        <v>24</v>
      </c>
      <c r="AB85" s="14">
        <v>30</v>
      </c>
      <c r="AC85" s="14">
        <v>20</v>
      </c>
      <c r="AD85" s="14">
        <v>20</v>
      </c>
      <c r="AE85" s="14">
        <v>94</v>
      </c>
      <c r="AF85" s="14">
        <v>75</v>
      </c>
      <c r="AG85" s="14">
        <v>18</v>
      </c>
      <c r="AH85" s="14">
        <v>93</v>
      </c>
      <c r="AI85" s="14">
        <v>106</v>
      </c>
      <c r="AJ85" s="14">
        <v>16</v>
      </c>
      <c r="AK85" s="14">
        <v>7</v>
      </c>
      <c r="AL85" s="14">
        <v>0</v>
      </c>
      <c r="AM85" s="14">
        <f t="shared" si="11"/>
        <v>129</v>
      </c>
      <c r="AN85" s="14">
        <v>23</v>
      </c>
      <c r="AO85" s="14">
        <v>17</v>
      </c>
      <c r="AP85" s="14">
        <v>17</v>
      </c>
      <c r="AQ85" s="14">
        <v>0</v>
      </c>
      <c r="CI85" s="2"/>
      <c r="CJ85" s="2"/>
      <c r="CK85" s="2"/>
      <c r="CL85" s="2"/>
      <c r="CM85" s="2"/>
      <c r="CN85" s="2"/>
      <c r="CO85" s="522"/>
    </row>
    <row r="86" spans="1:114" ht="14.5" customHeight="1">
      <c r="A86" s="14" t="s">
        <v>304</v>
      </c>
      <c r="B86" s="14" t="s">
        <v>218</v>
      </c>
      <c r="C86" s="14">
        <v>651</v>
      </c>
      <c r="D86" s="14">
        <v>261</v>
      </c>
      <c r="E86" s="14">
        <v>530</v>
      </c>
      <c r="F86" s="14">
        <v>227</v>
      </c>
      <c r="G86" s="14">
        <v>435</v>
      </c>
      <c r="H86" s="14">
        <v>164</v>
      </c>
      <c r="I86" s="14">
        <v>437</v>
      </c>
      <c r="J86" s="14">
        <v>196</v>
      </c>
      <c r="K86" s="473">
        <v>2053</v>
      </c>
      <c r="L86" s="473">
        <v>848</v>
      </c>
      <c r="M86" s="14" t="s">
        <v>304</v>
      </c>
      <c r="N86" s="14" t="s">
        <v>218</v>
      </c>
      <c r="O86" s="14">
        <v>101</v>
      </c>
      <c r="P86" s="14">
        <v>44</v>
      </c>
      <c r="Q86" s="466">
        <v>51</v>
      </c>
      <c r="R86" s="14">
        <v>24</v>
      </c>
      <c r="S86" s="14">
        <v>73</v>
      </c>
      <c r="T86" s="14">
        <v>37</v>
      </c>
      <c r="U86" s="14">
        <v>115</v>
      </c>
      <c r="V86" s="14">
        <v>55</v>
      </c>
      <c r="W86" s="473">
        <v>340</v>
      </c>
      <c r="X86" s="473">
        <v>160</v>
      </c>
      <c r="Y86" s="431" t="s">
        <v>304</v>
      </c>
      <c r="Z86" s="423" t="s">
        <v>218</v>
      </c>
      <c r="AA86" s="14">
        <v>15</v>
      </c>
      <c r="AB86" s="14">
        <v>11</v>
      </c>
      <c r="AC86" s="14">
        <v>11</v>
      </c>
      <c r="AD86" s="14">
        <v>11</v>
      </c>
      <c r="AE86" s="14">
        <v>48</v>
      </c>
      <c r="AF86" s="14">
        <v>43</v>
      </c>
      <c r="AG86" s="14">
        <v>4</v>
      </c>
      <c r="AH86" s="14">
        <v>47</v>
      </c>
      <c r="AI86" s="14">
        <v>55</v>
      </c>
      <c r="AJ86" s="14">
        <v>30</v>
      </c>
      <c r="AK86" s="14">
        <v>0</v>
      </c>
      <c r="AL86" s="14">
        <v>0</v>
      </c>
      <c r="AM86" s="14">
        <f t="shared" si="11"/>
        <v>85</v>
      </c>
      <c r="AN86" s="14">
        <v>17</v>
      </c>
      <c r="AO86" s="14">
        <v>9</v>
      </c>
      <c r="AP86" s="14">
        <v>9</v>
      </c>
      <c r="AQ86" s="14">
        <v>0</v>
      </c>
      <c r="CI86" s="2"/>
      <c r="CJ86" s="2"/>
      <c r="CK86" s="2"/>
      <c r="CL86" s="2"/>
      <c r="CM86" s="2"/>
      <c r="CN86" s="2"/>
      <c r="CO86" s="522"/>
    </row>
    <row r="87" spans="1:114" ht="14.5" customHeight="1">
      <c r="A87" s="14" t="s">
        <v>304</v>
      </c>
      <c r="B87" s="14" t="s">
        <v>306</v>
      </c>
      <c r="C87" s="14">
        <v>712</v>
      </c>
      <c r="D87" s="14">
        <v>283</v>
      </c>
      <c r="E87" s="14">
        <v>732</v>
      </c>
      <c r="F87" s="14">
        <v>291</v>
      </c>
      <c r="G87" s="14">
        <v>391</v>
      </c>
      <c r="H87" s="14">
        <v>180</v>
      </c>
      <c r="I87" s="14">
        <v>329</v>
      </c>
      <c r="J87" s="14">
        <v>146</v>
      </c>
      <c r="K87" s="473">
        <v>2164</v>
      </c>
      <c r="L87" s="473">
        <v>900</v>
      </c>
      <c r="M87" s="14" t="s">
        <v>304</v>
      </c>
      <c r="N87" s="14" t="s">
        <v>306</v>
      </c>
      <c r="O87" s="14">
        <v>181</v>
      </c>
      <c r="P87" s="14">
        <v>84</v>
      </c>
      <c r="Q87" s="466">
        <v>66</v>
      </c>
      <c r="R87" s="14">
        <v>26</v>
      </c>
      <c r="S87" s="14">
        <v>105</v>
      </c>
      <c r="T87" s="14">
        <v>52</v>
      </c>
      <c r="U87" s="14">
        <v>164</v>
      </c>
      <c r="V87" s="14">
        <v>73</v>
      </c>
      <c r="W87" s="473">
        <v>516</v>
      </c>
      <c r="X87" s="473">
        <v>235</v>
      </c>
      <c r="Y87" s="431" t="s">
        <v>304</v>
      </c>
      <c r="Z87" s="423" t="s">
        <v>306</v>
      </c>
      <c r="AA87" s="14">
        <v>15</v>
      </c>
      <c r="AB87" s="14">
        <v>15</v>
      </c>
      <c r="AC87" s="14">
        <v>9</v>
      </c>
      <c r="AD87" s="14">
        <v>8</v>
      </c>
      <c r="AE87" s="14">
        <v>47</v>
      </c>
      <c r="AF87" s="14">
        <v>35</v>
      </c>
      <c r="AG87" s="14">
        <v>3</v>
      </c>
      <c r="AH87" s="14">
        <v>38</v>
      </c>
      <c r="AI87" s="14">
        <v>41</v>
      </c>
      <c r="AJ87" s="14">
        <v>9</v>
      </c>
      <c r="AK87" s="14">
        <v>0</v>
      </c>
      <c r="AL87" s="14">
        <v>0</v>
      </c>
      <c r="AM87" s="14">
        <f t="shared" si="11"/>
        <v>50</v>
      </c>
      <c r="AN87" s="14">
        <v>10</v>
      </c>
      <c r="AO87" s="14">
        <v>7</v>
      </c>
      <c r="AP87" s="14">
        <v>7</v>
      </c>
      <c r="AQ87" s="14">
        <v>0</v>
      </c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I87" s="2"/>
      <c r="CJ87" s="2"/>
      <c r="CK87" s="2"/>
      <c r="CL87" s="2"/>
      <c r="CM87" s="2"/>
      <c r="CN87" s="2"/>
      <c r="CO87" s="522"/>
    </row>
    <row r="88" spans="1:114" s="141" customFormat="1" ht="14.5" customHeight="1">
      <c r="A88" s="14" t="s">
        <v>304</v>
      </c>
      <c r="B88" s="14" t="s">
        <v>52</v>
      </c>
      <c r="C88" s="14">
        <v>880</v>
      </c>
      <c r="D88" s="14">
        <v>370</v>
      </c>
      <c r="E88" s="14">
        <v>732</v>
      </c>
      <c r="F88" s="14">
        <v>277</v>
      </c>
      <c r="G88" s="14">
        <v>460</v>
      </c>
      <c r="H88" s="14">
        <v>177</v>
      </c>
      <c r="I88" s="14">
        <v>680</v>
      </c>
      <c r="J88" s="14">
        <v>244</v>
      </c>
      <c r="K88" s="473">
        <v>2752</v>
      </c>
      <c r="L88" s="473">
        <v>1068</v>
      </c>
      <c r="M88" s="14" t="s">
        <v>304</v>
      </c>
      <c r="N88" s="14" t="s">
        <v>52</v>
      </c>
      <c r="O88" s="14">
        <v>346</v>
      </c>
      <c r="P88" s="14">
        <v>160</v>
      </c>
      <c r="Q88" s="466">
        <v>95</v>
      </c>
      <c r="R88" s="14">
        <v>37</v>
      </c>
      <c r="S88" s="14">
        <v>59</v>
      </c>
      <c r="T88" s="14">
        <v>22</v>
      </c>
      <c r="U88" s="14">
        <v>234</v>
      </c>
      <c r="V88" s="14">
        <v>90</v>
      </c>
      <c r="W88" s="473">
        <v>734</v>
      </c>
      <c r="X88" s="473">
        <v>309</v>
      </c>
      <c r="Y88" s="431" t="s">
        <v>304</v>
      </c>
      <c r="Z88" s="423" t="s">
        <v>52</v>
      </c>
      <c r="AA88" s="14">
        <v>18</v>
      </c>
      <c r="AB88" s="14">
        <v>14</v>
      </c>
      <c r="AC88" s="14">
        <v>10</v>
      </c>
      <c r="AD88" s="14">
        <v>13</v>
      </c>
      <c r="AE88" s="14">
        <v>55</v>
      </c>
      <c r="AF88" s="14">
        <v>41</v>
      </c>
      <c r="AG88" s="14">
        <v>3</v>
      </c>
      <c r="AH88" s="14">
        <v>44</v>
      </c>
      <c r="AI88" s="14">
        <v>58</v>
      </c>
      <c r="AJ88" s="14">
        <v>9</v>
      </c>
      <c r="AK88" s="14">
        <v>0</v>
      </c>
      <c r="AL88" s="14">
        <v>0</v>
      </c>
      <c r="AM88" s="14">
        <f t="shared" si="11"/>
        <v>67</v>
      </c>
      <c r="AN88" s="14">
        <v>18</v>
      </c>
      <c r="AO88" s="14">
        <v>8</v>
      </c>
      <c r="AP88" s="14">
        <v>8</v>
      </c>
      <c r="AQ88" s="14">
        <v>0</v>
      </c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40"/>
      <c r="CH88" s="140"/>
      <c r="CI88" s="2"/>
      <c r="CJ88" s="2"/>
      <c r="CK88" s="2"/>
      <c r="CL88" s="2"/>
      <c r="CM88" s="2"/>
      <c r="CN88" s="2"/>
      <c r="CO88" s="522"/>
      <c r="CP88" s="140"/>
      <c r="CQ88" s="140"/>
      <c r="CR88" s="140"/>
      <c r="CS88" s="140"/>
      <c r="CT88" s="140"/>
      <c r="CU88" s="140"/>
      <c r="CV88" s="140"/>
      <c r="CW88" s="140"/>
      <c r="CX88" s="140"/>
      <c r="CY88" s="140"/>
      <c r="CZ88" s="140"/>
      <c r="DA88" s="140"/>
      <c r="DB88" s="140"/>
      <c r="DC88" s="140"/>
      <c r="DD88" s="140"/>
      <c r="DE88" s="140"/>
      <c r="DF88" s="140"/>
      <c r="DG88" s="140"/>
      <c r="DH88" s="140"/>
      <c r="DI88" s="140"/>
      <c r="DJ88" s="140"/>
    </row>
    <row r="89" spans="1:114" ht="12" customHeight="1">
      <c r="A89" s="143"/>
      <c r="B89" s="137"/>
      <c r="C89" s="143"/>
      <c r="D89" s="143"/>
      <c r="E89" s="143"/>
      <c r="F89" s="143"/>
      <c r="G89" s="143"/>
      <c r="H89" s="143"/>
      <c r="I89" s="143"/>
      <c r="J89" s="143"/>
      <c r="K89" s="267"/>
      <c r="L89" s="267"/>
      <c r="M89" s="143"/>
      <c r="N89" s="137"/>
      <c r="O89" s="143"/>
      <c r="P89" s="143"/>
      <c r="Q89" s="143"/>
      <c r="R89" s="143"/>
      <c r="S89" s="143"/>
      <c r="T89" s="143"/>
      <c r="U89" s="143"/>
      <c r="V89" s="143"/>
      <c r="W89" s="267"/>
      <c r="X89" s="267"/>
      <c r="Y89" s="435"/>
      <c r="Z89" s="137"/>
      <c r="AA89" s="143"/>
      <c r="AB89" s="137"/>
      <c r="AC89" s="137"/>
      <c r="AD89" s="137"/>
      <c r="AE89" s="137"/>
      <c r="AF89" s="143"/>
      <c r="AG89" s="143"/>
      <c r="AH89" s="137"/>
      <c r="AI89" s="143"/>
      <c r="AJ89" s="143"/>
      <c r="AK89" s="143"/>
      <c r="AL89" s="143"/>
      <c r="AM89" s="143"/>
      <c r="AN89" s="143"/>
      <c r="AO89" s="143"/>
      <c r="AP89" s="143"/>
      <c r="AQ89" s="143"/>
    </row>
    <row r="90" spans="1:114" ht="7.5" customHeight="1"/>
    <row r="91" spans="1:114">
      <c r="A91" s="108" t="s">
        <v>396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47"/>
      <c r="L91" s="147"/>
      <c r="M91" s="108" t="s">
        <v>397</v>
      </c>
      <c r="N91" s="108"/>
      <c r="O91" s="108"/>
      <c r="P91" s="108"/>
      <c r="Q91" s="108"/>
      <c r="R91" s="108"/>
      <c r="S91" s="108"/>
      <c r="T91" s="108"/>
      <c r="U91" s="108"/>
      <c r="V91" s="112"/>
      <c r="W91" s="147"/>
      <c r="X91" s="147"/>
      <c r="Y91" s="537"/>
      <c r="Z91" s="108" t="s">
        <v>31</v>
      </c>
      <c r="AA91" s="112"/>
      <c r="AB91" s="108"/>
      <c r="AC91" s="108"/>
      <c r="AD91" s="108"/>
      <c r="AE91" s="108"/>
      <c r="AF91" s="108"/>
      <c r="AG91" s="108"/>
      <c r="AH91" s="108"/>
      <c r="AI91" s="112"/>
      <c r="AJ91" s="112"/>
      <c r="AK91" s="112"/>
      <c r="AL91" s="112"/>
      <c r="AM91" s="112"/>
      <c r="AN91" s="112"/>
      <c r="AO91" s="112"/>
      <c r="AP91" s="112"/>
      <c r="AQ91" s="112"/>
    </row>
    <row r="92" spans="1:114">
      <c r="A92" s="108" t="s">
        <v>190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47"/>
      <c r="L92" s="147"/>
      <c r="M92" s="108" t="s">
        <v>190</v>
      </c>
      <c r="N92" s="108"/>
      <c r="O92" s="108"/>
      <c r="P92" s="108"/>
      <c r="Q92" s="108"/>
      <c r="R92" s="108"/>
      <c r="S92" s="108"/>
      <c r="T92" s="108"/>
      <c r="U92" s="108"/>
      <c r="V92" s="112"/>
      <c r="W92" s="147"/>
      <c r="X92" s="147"/>
      <c r="Y92" s="537"/>
      <c r="Z92" s="108" t="s">
        <v>426</v>
      </c>
      <c r="AA92" s="112"/>
      <c r="AB92" s="108"/>
      <c r="AC92" s="108"/>
      <c r="AD92" s="108"/>
      <c r="AE92" s="108"/>
      <c r="AF92" s="108"/>
      <c r="AG92" s="108"/>
      <c r="AH92" s="108"/>
      <c r="AI92" s="112"/>
      <c r="AJ92" s="112"/>
      <c r="AK92" s="112"/>
      <c r="AL92" s="112"/>
      <c r="AM92" s="112"/>
      <c r="AN92" s="112"/>
      <c r="AO92" s="112"/>
      <c r="AP92" s="112"/>
      <c r="AQ92" s="112"/>
    </row>
    <row r="93" spans="1:114">
      <c r="A93" s="108" t="s">
        <v>279</v>
      </c>
      <c r="B93" s="108"/>
      <c r="C93" s="112"/>
      <c r="D93" s="112"/>
      <c r="E93" s="112"/>
      <c r="F93" s="112"/>
      <c r="G93" s="112"/>
      <c r="H93" s="112"/>
      <c r="I93" s="112"/>
      <c r="J93" s="112"/>
      <c r="K93" s="479"/>
      <c r="L93" s="479"/>
      <c r="M93" s="108" t="s">
        <v>279</v>
      </c>
      <c r="N93" s="108"/>
      <c r="O93" s="112"/>
      <c r="P93" s="112"/>
      <c r="Q93" s="112"/>
      <c r="R93" s="112"/>
      <c r="S93" s="112"/>
      <c r="T93" s="112"/>
      <c r="U93" s="112"/>
      <c r="V93" s="112"/>
      <c r="W93" s="479"/>
      <c r="X93" s="479"/>
      <c r="Y93" s="538"/>
      <c r="Z93" s="108" t="s">
        <v>279</v>
      </c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</row>
    <row r="95" spans="1:114">
      <c r="A95" s="134" t="s">
        <v>263</v>
      </c>
      <c r="B95" s="111"/>
      <c r="K95" s="111" t="s">
        <v>112</v>
      </c>
      <c r="M95" s="134" t="s">
        <v>263</v>
      </c>
      <c r="N95" s="111"/>
      <c r="W95" s="111" t="s">
        <v>112</v>
      </c>
      <c r="X95" s="493"/>
      <c r="Y95" s="134" t="s">
        <v>263</v>
      </c>
      <c r="Z95" s="111"/>
      <c r="AO95" s="111" t="s">
        <v>112</v>
      </c>
    </row>
    <row r="96" spans="1:114">
      <c r="BC96" s="519"/>
      <c r="BD96" s="519"/>
      <c r="BE96" s="519"/>
      <c r="BF96" s="519"/>
      <c r="BG96" s="519"/>
      <c r="BH96" s="519"/>
      <c r="BI96" s="519"/>
      <c r="BJ96" s="519"/>
      <c r="BK96" s="519"/>
      <c r="BL96" s="519"/>
      <c r="BM96" s="519"/>
      <c r="BN96" s="519"/>
      <c r="BO96" s="519"/>
      <c r="BP96" s="519"/>
      <c r="BQ96" s="519"/>
      <c r="BR96" s="519"/>
      <c r="BS96" s="519"/>
      <c r="BT96" s="519"/>
      <c r="BU96" s="519"/>
      <c r="BV96" s="519"/>
      <c r="BW96" s="519"/>
      <c r="BX96" s="519"/>
      <c r="BY96" s="519"/>
      <c r="BZ96" s="519"/>
      <c r="CA96" s="519"/>
      <c r="CB96" s="519"/>
      <c r="CC96" s="519"/>
      <c r="CD96" s="519"/>
      <c r="CE96" s="519"/>
      <c r="CF96" s="519"/>
    </row>
    <row r="97" spans="1:114" s="345" customFormat="1" ht="19.5" customHeight="1">
      <c r="A97" s="389"/>
      <c r="B97" s="344"/>
      <c r="C97" s="150" t="s">
        <v>82</v>
      </c>
      <c r="D97" s="151"/>
      <c r="E97" s="150" t="s">
        <v>83</v>
      </c>
      <c r="F97" s="151"/>
      <c r="G97" s="150" t="s">
        <v>84</v>
      </c>
      <c r="H97" s="151"/>
      <c r="I97" s="150" t="s">
        <v>85</v>
      </c>
      <c r="J97" s="151"/>
      <c r="K97" s="476" t="s">
        <v>73</v>
      </c>
      <c r="L97" s="477"/>
      <c r="M97" s="344"/>
      <c r="N97" s="344"/>
      <c r="O97" s="150" t="s">
        <v>82</v>
      </c>
      <c r="P97" s="151"/>
      <c r="Q97" s="150" t="s">
        <v>83</v>
      </c>
      <c r="R97" s="151"/>
      <c r="S97" s="150" t="s">
        <v>84</v>
      </c>
      <c r="T97" s="151"/>
      <c r="U97" s="150" t="s">
        <v>85</v>
      </c>
      <c r="V97" s="151"/>
      <c r="W97" s="476" t="s">
        <v>73</v>
      </c>
      <c r="X97" s="477"/>
      <c r="Y97" s="427"/>
      <c r="Z97" s="319"/>
      <c r="AA97" s="564" t="s">
        <v>59</v>
      </c>
      <c r="AB97" s="565"/>
      <c r="AC97" s="565"/>
      <c r="AD97" s="565"/>
      <c r="AE97" s="566"/>
      <c r="AF97" s="312" t="s">
        <v>47</v>
      </c>
      <c r="AG97" s="311"/>
      <c r="AH97" s="312"/>
      <c r="AI97" s="312" t="s">
        <v>259</v>
      </c>
      <c r="AJ97" s="313"/>
      <c r="AK97" s="311"/>
      <c r="AL97" s="314"/>
      <c r="AM97" s="321"/>
      <c r="AN97" s="437"/>
      <c r="AO97" s="312" t="s">
        <v>176</v>
      </c>
      <c r="AP97" s="303"/>
      <c r="AQ97" s="317"/>
      <c r="AR97" s="519"/>
      <c r="AS97" s="519"/>
      <c r="AT97" s="519"/>
      <c r="AU97" s="519"/>
      <c r="AV97" s="519"/>
      <c r="AW97" s="519"/>
      <c r="AX97" s="519"/>
      <c r="AY97" s="519"/>
      <c r="AZ97" s="519"/>
      <c r="BA97" s="519"/>
      <c r="BB97" s="519"/>
      <c r="BC97" s="520"/>
      <c r="BD97" s="520"/>
      <c r="BE97" s="520"/>
      <c r="BF97" s="520"/>
      <c r="BG97" s="520"/>
      <c r="BH97" s="520"/>
      <c r="BI97" s="520"/>
      <c r="BJ97" s="520"/>
      <c r="BK97" s="520"/>
      <c r="BL97" s="520"/>
      <c r="BM97" s="520"/>
      <c r="BN97" s="520"/>
      <c r="BO97" s="520"/>
      <c r="BP97" s="520"/>
      <c r="BQ97" s="520"/>
      <c r="BR97" s="520"/>
      <c r="BS97" s="520"/>
      <c r="BT97" s="520"/>
      <c r="BU97" s="520"/>
      <c r="BV97" s="520"/>
      <c r="BW97" s="520"/>
      <c r="BX97" s="520"/>
      <c r="BY97" s="520"/>
      <c r="BZ97" s="520"/>
      <c r="CA97" s="520"/>
      <c r="CB97" s="520"/>
      <c r="CC97" s="520"/>
      <c r="CD97" s="520"/>
      <c r="CE97" s="520"/>
      <c r="CF97" s="520"/>
      <c r="CG97" s="519"/>
      <c r="CH97" s="519"/>
      <c r="CI97" s="519"/>
      <c r="CJ97" s="519"/>
      <c r="CK97" s="519"/>
      <c r="CL97" s="519"/>
      <c r="CM97" s="519"/>
      <c r="CN97" s="519"/>
      <c r="CO97" s="519"/>
      <c r="CP97" s="519"/>
      <c r="CQ97" s="519"/>
      <c r="CR97" s="519"/>
      <c r="CS97" s="519"/>
      <c r="CT97" s="519"/>
      <c r="CU97" s="519"/>
      <c r="CV97" s="519"/>
      <c r="CW97" s="519"/>
      <c r="CX97" s="519"/>
      <c r="CY97" s="519"/>
      <c r="CZ97" s="519"/>
      <c r="DA97" s="519"/>
      <c r="DB97" s="519"/>
      <c r="DC97" s="519"/>
      <c r="DD97" s="519"/>
      <c r="DE97" s="519"/>
      <c r="DF97" s="519"/>
      <c r="DG97" s="519"/>
      <c r="DH97" s="519"/>
      <c r="DI97" s="519"/>
      <c r="DJ97" s="519"/>
    </row>
    <row r="98" spans="1:114" s="354" customFormat="1" ht="25.5" customHeight="1">
      <c r="A98" s="390" t="s">
        <v>338</v>
      </c>
      <c r="B98" s="188" t="s">
        <v>191</v>
      </c>
      <c r="C98" s="193" t="s">
        <v>257</v>
      </c>
      <c r="D98" s="193" t="s">
        <v>79</v>
      </c>
      <c r="E98" s="193" t="s">
        <v>257</v>
      </c>
      <c r="F98" s="193" t="s">
        <v>79</v>
      </c>
      <c r="G98" s="193" t="s">
        <v>257</v>
      </c>
      <c r="H98" s="193" t="s">
        <v>79</v>
      </c>
      <c r="I98" s="193" t="s">
        <v>257</v>
      </c>
      <c r="J98" s="193" t="s">
        <v>79</v>
      </c>
      <c r="K98" s="195" t="s">
        <v>257</v>
      </c>
      <c r="L98" s="195" t="s">
        <v>79</v>
      </c>
      <c r="M98" s="390" t="s">
        <v>338</v>
      </c>
      <c r="N98" s="188" t="s">
        <v>191</v>
      </c>
      <c r="O98" s="193" t="s">
        <v>257</v>
      </c>
      <c r="P98" s="193" t="s">
        <v>79</v>
      </c>
      <c r="Q98" s="193" t="s">
        <v>257</v>
      </c>
      <c r="R98" s="193" t="s">
        <v>79</v>
      </c>
      <c r="S98" s="193" t="s">
        <v>257</v>
      </c>
      <c r="T98" s="193" t="s">
        <v>79</v>
      </c>
      <c r="U98" s="193" t="s">
        <v>257</v>
      </c>
      <c r="V98" s="193" t="s">
        <v>79</v>
      </c>
      <c r="W98" s="195" t="s">
        <v>257</v>
      </c>
      <c r="X98" s="195" t="s">
        <v>79</v>
      </c>
      <c r="Y98" s="428" t="s">
        <v>338</v>
      </c>
      <c r="Z98" s="353" t="s">
        <v>191</v>
      </c>
      <c r="AA98" s="346" t="s">
        <v>86</v>
      </c>
      <c r="AB98" s="346" t="s">
        <v>87</v>
      </c>
      <c r="AC98" s="346" t="s">
        <v>88</v>
      </c>
      <c r="AD98" s="346" t="s">
        <v>89</v>
      </c>
      <c r="AE98" s="347" t="s">
        <v>73</v>
      </c>
      <c r="AF98" s="284" t="s">
        <v>183</v>
      </c>
      <c r="AG98" s="284" t="s">
        <v>184</v>
      </c>
      <c r="AH98" s="271" t="s">
        <v>182</v>
      </c>
      <c r="AI98" s="284" t="s">
        <v>258</v>
      </c>
      <c r="AJ98" s="271" t="s">
        <v>185</v>
      </c>
      <c r="AK98" s="271" t="s">
        <v>90</v>
      </c>
      <c r="AL98" s="271" t="s">
        <v>186</v>
      </c>
      <c r="AM98" s="272" t="s">
        <v>187</v>
      </c>
      <c r="AN98" s="437" t="s">
        <v>58</v>
      </c>
      <c r="AO98" s="285" t="s">
        <v>65</v>
      </c>
      <c r="AP98" s="273" t="s">
        <v>63</v>
      </c>
      <c r="AQ98" s="285" t="s">
        <v>66</v>
      </c>
      <c r="AR98" s="520"/>
      <c r="AS98" s="520"/>
      <c r="AT98" s="520"/>
      <c r="AU98" s="520"/>
      <c r="AV98" s="520"/>
      <c r="AW98" s="520"/>
      <c r="AX98" s="520"/>
      <c r="AY98" s="520"/>
      <c r="AZ98" s="520"/>
      <c r="BA98" s="520"/>
      <c r="BB98" s="520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  <c r="CE98" s="133"/>
      <c r="CF98" s="133"/>
      <c r="CG98" s="520"/>
      <c r="CH98" s="520"/>
      <c r="CI98" s="520"/>
      <c r="CJ98" s="520"/>
      <c r="CK98" s="520"/>
      <c r="CL98" s="520"/>
      <c r="CM98" s="520"/>
      <c r="CN98" s="520"/>
      <c r="CO98" s="520"/>
      <c r="CP98" s="520"/>
      <c r="CQ98" s="520"/>
      <c r="CR98" s="520"/>
      <c r="CS98" s="520"/>
      <c r="CT98" s="520"/>
      <c r="CU98" s="520"/>
      <c r="CV98" s="520"/>
      <c r="CW98" s="520"/>
      <c r="CX98" s="520"/>
      <c r="CY98" s="520"/>
      <c r="CZ98" s="520"/>
      <c r="DA98" s="520"/>
      <c r="DB98" s="520"/>
      <c r="DC98" s="520"/>
      <c r="DD98" s="520"/>
      <c r="DE98" s="520"/>
      <c r="DF98" s="520"/>
      <c r="DG98" s="520"/>
      <c r="DH98" s="520"/>
      <c r="DI98" s="520"/>
      <c r="DJ98" s="520"/>
    </row>
    <row r="99" spans="1:114">
      <c r="A99" s="142"/>
      <c r="B99" s="72"/>
      <c r="C99" s="142"/>
      <c r="D99" s="142"/>
      <c r="E99" s="142"/>
      <c r="F99" s="142"/>
      <c r="G99" s="142"/>
      <c r="H99" s="142"/>
      <c r="I99" s="142"/>
      <c r="J99" s="142"/>
      <c r="K99" s="478"/>
      <c r="L99" s="478"/>
      <c r="M99" s="142"/>
      <c r="N99" s="72"/>
      <c r="O99" s="142"/>
      <c r="P99" s="142"/>
      <c r="Q99" s="142"/>
      <c r="R99" s="142"/>
      <c r="S99" s="142"/>
      <c r="T99" s="142"/>
      <c r="U99" s="142"/>
      <c r="V99" s="142"/>
      <c r="W99" s="478"/>
      <c r="X99" s="478"/>
      <c r="Y99" s="177"/>
      <c r="Z99" s="196"/>
      <c r="AA99" s="197"/>
      <c r="AB99" s="197"/>
      <c r="AC99" s="197"/>
      <c r="AD99" s="197"/>
      <c r="AE99" s="197"/>
      <c r="AF99" s="233"/>
      <c r="AG99" s="233"/>
      <c r="AH99" s="233"/>
      <c r="AI99" s="84"/>
      <c r="AJ99" s="84"/>
      <c r="AK99" s="84"/>
      <c r="AL99" s="84"/>
      <c r="AM99" s="84"/>
      <c r="AN99" s="233"/>
      <c r="AO99" s="84"/>
      <c r="AP99" s="238"/>
      <c r="AQ99" s="142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</row>
    <row r="100" spans="1:114" s="23" customFormat="1">
      <c r="A100" s="15"/>
      <c r="B100" s="8" t="s">
        <v>81</v>
      </c>
      <c r="C100" s="15">
        <f t="shared" ref="C100:L100" si="12">SUM(C102:C122)</f>
        <v>13252</v>
      </c>
      <c r="D100" s="15">
        <f t="shared" si="12"/>
        <v>5886</v>
      </c>
      <c r="E100" s="15">
        <f t="shared" si="12"/>
        <v>10169</v>
      </c>
      <c r="F100" s="15">
        <f t="shared" si="12"/>
        <v>4332</v>
      </c>
      <c r="G100" s="15">
        <f t="shared" si="12"/>
        <v>7225</v>
      </c>
      <c r="H100" s="15">
        <f t="shared" si="12"/>
        <v>2859</v>
      </c>
      <c r="I100" s="15">
        <f t="shared" si="12"/>
        <v>6257</v>
      </c>
      <c r="J100" s="15">
        <f t="shared" si="12"/>
        <v>2573</v>
      </c>
      <c r="K100" s="77">
        <f t="shared" si="12"/>
        <v>36903</v>
      </c>
      <c r="L100" s="77">
        <f t="shared" si="12"/>
        <v>17650</v>
      </c>
      <c r="M100" s="15"/>
      <c r="N100" s="8" t="s">
        <v>81</v>
      </c>
      <c r="O100" s="15">
        <f t="shared" ref="O100:X100" si="13">SUM(O102:O122)</f>
        <v>1996</v>
      </c>
      <c r="P100" s="15">
        <f t="shared" si="13"/>
        <v>909</v>
      </c>
      <c r="Q100" s="77">
        <f t="shared" si="13"/>
        <v>1036</v>
      </c>
      <c r="R100" s="15">
        <f t="shared" si="13"/>
        <v>470</v>
      </c>
      <c r="S100" s="15">
        <f t="shared" si="13"/>
        <v>924</v>
      </c>
      <c r="T100" s="15">
        <f t="shared" si="13"/>
        <v>393</v>
      </c>
      <c r="U100" s="15">
        <f t="shared" si="13"/>
        <v>2041</v>
      </c>
      <c r="V100" s="15">
        <f t="shared" si="13"/>
        <v>824</v>
      </c>
      <c r="W100" s="77">
        <f t="shared" si="13"/>
        <v>5997</v>
      </c>
      <c r="X100" s="77">
        <f t="shared" si="13"/>
        <v>2596</v>
      </c>
      <c r="Y100" s="434"/>
      <c r="Z100" s="8" t="s">
        <v>81</v>
      </c>
      <c r="AA100" s="15">
        <f t="shared" ref="AA100:AQ100" si="14">SUM(AA102:AA122)</f>
        <v>258</v>
      </c>
      <c r="AB100" s="15">
        <f t="shared" si="14"/>
        <v>203</v>
      </c>
      <c r="AC100" s="15">
        <f t="shared" si="14"/>
        <v>164</v>
      </c>
      <c r="AD100" s="15">
        <f t="shared" si="14"/>
        <v>150</v>
      </c>
      <c r="AE100" s="15">
        <f t="shared" si="14"/>
        <v>775</v>
      </c>
      <c r="AF100" s="15">
        <f t="shared" si="14"/>
        <v>620</v>
      </c>
      <c r="AG100" s="15">
        <f t="shared" si="14"/>
        <v>66</v>
      </c>
      <c r="AH100" s="15">
        <f t="shared" si="14"/>
        <v>686</v>
      </c>
      <c r="AI100" s="15">
        <f t="shared" si="14"/>
        <v>915</v>
      </c>
      <c r="AJ100" s="15">
        <f t="shared" si="14"/>
        <v>164</v>
      </c>
      <c r="AK100" s="15">
        <f t="shared" si="14"/>
        <v>21</v>
      </c>
      <c r="AL100" s="15">
        <f t="shared" si="14"/>
        <v>6</v>
      </c>
      <c r="AM100" s="15">
        <f t="shared" si="14"/>
        <v>1106</v>
      </c>
      <c r="AN100" s="15">
        <f t="shared" si="14"/>
        <v>214</v>
      </c>
      <c r="AO100" s="15">
        <f t="shared" si="14"/>
        <v>122</v>
      </c>
      <c r="AP100" s="15">
        <f t="shared" si="14"/>
        <v>122</v>
      </c>
      <c r="AQ100" s="15">
        <f t="shared" si="14"/>
        <v>0</v>
      </c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</row>
    <row r="101" spans="1:114" s="23" customFormat="1">
      <c r="A101" s="15"/>
      <c r="B101" s="8"/>
      <c r="C101" s="15"/>
      <c r="D101" s="15"/>
      <c r="E101" s="15"/>
      <c r="F101" s="15"/>
      <c r="G101" s="15"/>
      <c r="H101" s="15"/>
      <c r="I101" s="15"/>
      <c r="J101" s="15"/>
      <c r="K101" s="77"/>
      <c r="L101" s="77"/>
      <c r="M101" s="15"/>
      <c r="N101" s="8"/>
      <c r="O101" s="15"/>
      <c r="P101" s="15"/>
      <c r="Q101" s="77"/>
      <c r="R101" s="15"/>
      <c r="S101" s="15"/>
      <c r="T101" s="15"/>
      <c r="U101" s="15"/>
      <c r="V101" s="15"/>
      <c r="W101" s="77"/>
      <c r="X101" s="77"/>
      <c r="Y101" s="434"/>
      <c r="Z101" s="8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  <c r="CE101" s="133"/>
      <c r="CF101" s="133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</row>
    <row r="102" spans="1:114" ht="15" customHeight="1">
      <c r="A102" s="14" t="s">
        <v>307</v>
      </c>
      <c r="B102" s="14" t="s">
        <v>308</v>
      </c>
      <c r="C102" s="14">
        <v>28</v>
      </c>
      <c r="D102" s="14">
        <v>15</v>
      </c>
      <c r="E102" s="14">
        <v>35</v>
      </c>
      <c r="F102" s="14">
        <v>18</v>
      </c>
      <c r="G102" s="14">
        <v>23</v>
      </c>
      <c r="H102" s="14">
        <v>9</v>
      </c>
      <c r="I102" s="14">
        <v>24</v>
      </c>
      <c r="J102" s="14">
        <v>10</v>
      </c>
      <c r="K102" s="473">
        <v>110</v>
      </c>
      <c r="L102" s="473">
        <v>52</v>
      </c>
      <c r="M102" s="14" t="s">
        <v>307</v>
      </c>
      <c r="N102" s="14" t="s">
        <v>308</v>
      </c>
      <c r="O102" s="14">
        <v>10</v>
      </c>
      <c r="P102" s="14">
        <v>7</v>
      </c>
      <c r="Q102" s="466">
        <v>6</v>
      </c>
      <c r="R102" s="14">
        <v>4</v>
      </c>
      <c r="S102" s="14">
        <v>0</v>
      </c>
      <c r="T102" s="14">
        <v>0</v>
      </c>
      <c r="U102" s="14">
        <v>9</v>
      </c>
      <c r="V102" s="14">
        <v>5</v>
      </c>
      <c r="W102" s="473">
        <v>25</v>
      </c>
      <c r="X102" s="473">
        <v>16</v>
      </c>
      <c r="Y102" s="431" t="s">
        <v>307</v>
      </c>
      <c r="Z102" s="14" t="s">
        <v>308</v>
      </c>
      <c r="AA102" s="14">
        <v>1</v>
      </c>
      <c r="AB102" s="14">
        <v>1</v>
      </c>
      <c r="AC102" s="14">
        <v>1</v>
      </c>
      <c r="AD102" s="14">
        <v>1</v>
      </c>
      <c r="AE102" s="14">
        <v>4</v>
      </c>
      <c r="AF102" s="14">
        <v>4</v>
      </c>
      <c r="AG102" s="14">
        <v>0</v>
      </c>
      <c r="AH102" s="14">
        <v>4</v>
      </c>
      <c r="AI102" s="14">
        <v>4</v>
      </c>
      <c r="AJ102" s="14">
        <v>2</v>
      </c>
      <c r="AK102" s="14">
        <v>0</v>
      </c>
      <c r="AL102" s="14">
        <v>0</v>
      </c>
      <c r="AM102" s="14">
        <f>+AI102+AJ102+AK102+AL102</f>
        <v>6</v>
      </c>
      <c r="AN102" s="14">
        <v>0</v>
      </c>
      <c r="AO102" s="14">
        <v>1</v>
      </c>
      <c r="AP102" s="14">
        <v>1</v>
      </c>
      <c r="AQ102" s="14">
        <v>0</v>
      </c>
    </row>
    <row r="103" spans="1:114" ht="15" customHeight="1">
      <c r="A103" s="14" t="s">
        <v>307</v>
      </c>
      <c r="B103" s="14" t="s">
        <v>222</v>
      </c>
      <c r="C103" s="14">
        <v>645</v>
      </c>
      <c r="D103" s="14">
        <v>323</v>
      </c>
      <c r="E103" s="14">
        <v>478</v>
      </c>
      <c r="F103" s="14">
        <v>236</v>
      </c>
      <c r="G103" s="14">
        <v>375</v>
      </c>
      <c r="H103" s="14">
        <v>169</v>
      </c>
      <c r="I103" s="14">
        <v>318</v>
      </c>
      <c r="J103" s="14">
        <v>142</v>
      </c>
      <c r="K103" s="473">
        <v>1816</v>
      </c>
      <c r="L103" s="473">
        <v>870</v>
      </c>
      <c r="M103" s="14" t="s">
        <v>307</v>
      </c>
      <c r="N103" s="14" t="s">
        <v>222</v>
      </c>
      <c r="O103" s="14">
        <v>164</v>
      </c>
      <c r="P103" s="14">
        <v>83</v>
      </c>
      <c r="Q103" s="466">
        <v>74</v>
      </c>
      <c r="R103" s="14">
        <v>42</v>
      </c>
      <c r="S103" s="14">
        <v>73</v>
      </c>
      <c r="T103" s="14">
        <v>29</v>
      </c>
      <c r="U103" s="14">
        <v>142</v>
      </c>
      <c r="V103" s="14">
        <v>70</v>
      </c>
      <c r="W103" s="473">
        <v>453</v>
      </c>
      <c r="X103" s="473">
        <v>224</v>
      </c>
      <c r="Y103" s="431" t="s">
        <v>307</v>
      </c>
      <c r="Z103" s="14" t="s">
        <v>222</v>
      </c>
      <c r="AA103" s="14">
        <v>14</v>
      </c>
      <c r="AB103" s="14">
        <v>9</v>
      </c>
      <c r="AC103" s="14">
        <v>9</v>
      </c>
      <c r="AD103" s="14">
        <v>8</v>
      </c>
      <c r="AE103" s="14">
        <v>40</v>
      </c>
      <c r="AF103" s="14">
        <v>41</v>
      </c>
      <c r="AG103" s="14">
        <v>1</v>
      </c>
      <c r="AH103" s="14">
        <v>42</v>
      </c>
      <c r="AI103" s="14">
        <v>43</v>
      </c>
      <c r="AJ103" s="14">
        <v>13</v>
      </c>
      <c r="AK103" s="14">
        <v>0</v>
      </c>
      <c r="AL103" s="14">
        <v>2</v>
      </c>
      <c r="AM103" s="14">
        <f t="shared" ref="AM103:AM122" si="15">+AI103+AJ103+AK103+AL103</f>
        <v>58</v>
      </c>
      <c r="AN103" s="14">
        <v>6</v>
      </c>
      <c r="AO103" s="14">
        <v>7</v>
      </c>
      <c r="AP103" s="14">
        <v>7</v>
      </c>
      <c r="AQ103" s="14">
        <v>0</v>
      </c>
    </row>
    <row r="104" spans="1:114" ht="15" customHeight="1">
      <c r="A104" s="14" t="s">
        <v>307</v>
      </c>
      <c r="B104" s="14" t="s">
        <v>228</v>
      </c>
      <c r="C104" s="14">
        <v>477</v>
      </c>
      <c r="D104" s="14">
        <v>236</v>
      </c>
      <c r="E104" s="14">
        <v>399</v>
      </c>
      <c r="F104" s="14">
        <v>165</v>
      </c>
      <c r="G104" s="14">
        <v>285</v>
      </c>
      <c r="H104" s="14">
        <v>124</v>
      </c>
      <c r="I104" s="14">
        <v>284</v>
      </c>
      <c r="J104" s="14">
        <v>127</v>
      </c>
      <c r="K104" s="473">
        <v>1445</v>
      </c>
      <c r="L104" s="473">
        <v>652</v>
      </c>
      <c r="M104" s="14" t="s">
        <v>307</v>
      </c>
      <c r="N104" s="14" t="s">
        <v>228</v>
      </c>
      <c r="O104" s="14">
        <v>18</v>
      </c>
      <c r="P104" s="14">
        <v>11</v>
      </c>
      <c r="Q104" s="466">
        <v>21</v>
      </c>
      <c r="R104" s="14">
        <v>10</v>
      </c>
      <c r="S104" s="14">
        <v>13</v>
      </c>
      <c r="T104" s="14">
        <v>5</v>
      </c>
      <c r="U104" s="14">
        <v>87</v>
      </c>
      <c r="V104" s="14">
        <v>34</v>
      </c>
      <c r="W104" s="473">
        <v>139</v>
      </c>
      <c r="X104" s="473">
        <v>60</v>
      </c>
      <c r="Y104" s="431" t="s">
        <v>307</v>
      </c>
      <c r="Z104" s="14" t="s">
        <v>228</v>
      </c>
      <c r="AA104" s="14">
        <v>12</v>
      </c>
      <c r="AB104" s="14">
        <v>12</v>
      </c>
      <c r="AC104" s="14">
        <v>8</v>
      </c>
      <c r="AD104" s="14">
        <v>9</v>
      </c>
      <c r="AE104" s="14">
        <v>41</v>
      </c>
      <c r="AF104" s="14">
        <v>24</v>
      </c>
      <c r="AG104" s="14">
        <v>14</v>
      </c>
      <c r="AH104" s="14">
        <v>38</v>
      </c>
      <c r="AI104" s="14">
        <v>50</v>
      </c>
      <c r="AJ104" s="14">
        <v>8</v>
      </c>
      <c r="AK104" s="14">
        <v>5</v>
      </c>
      <c r="AL104" s="14">
        <v>2</v>
      </c>
      <c r="AM104" s="14">
        <f t="shared" si="15"/>
        <v>65</v>
      </c>
      <c r="AN104" s="14">
        <v>9</v>
      </c>
      <c r="AO104" s="14">
        <v>10</v>
      </c>
      <c r="AP104" s="14">
        <v>10</v>
      </c>
      <c r="AQ104" s="14">
        <v>0</v>
      </c>
    </row>
    <row r="105" spans="1:114" ht="15" customHeight="1">
      <c r="A105" s="14" t="s">
        <v>341</v>
      </c>
      <c r="B105" s="14" t="s">
        <v>342</v>
      </c>
      <c r="C105" s="14">
        <v>570</v>
      </c>
      <c r="D105" s="14">
        <v>253</v>
      </c>
      <c r="E105" s="14">
        <v>526</v>
      </c>
      <c r="F105" s="14">
        <v>226</v>
      </c>
      <c r="G105" s="14">
        <v>354</v>
      </c>
      <c r="H105" s="14">
        <v>138</v>
      </c>
      <c r="I105" s="14">
        <v>366</v>
      </c>
      <c r="J105" s="14">
        <v>182</v>
      </c>
      <c r="K105" s="473">
        <v>1816</v>
      </c>
      <c r="L105" s="473">
        <v>799</v>
      </c>
      <c r="M105" s="14" t="s">
        <v>341</v>
      </c>
      <c r="N105" s="14" t="s">
        <v>342</v>
      </c>
      <c r="O105" s="14">
        <v>131</v>
      </c>
      <c r="P105" s="14">
        <v>60</v>
      </c>
      <c r="Q105" s="466">
        <v>57</v>
      </c>
      <c r="R105" s="14">
        <v>33</v>
      </c>
      <c r="S105" s="14">
        <v>57</v>
      </c>
      <c r="T105" s="14">
        <v>21</v>
      </c>
      <c r="U105" s="14">
        <v>151</v>
      </c>
      <c r="V105" s="14">
        <v>73</v>
      </c>
      <c r="W105" s="473">
        <v>396</v>
      </c>
      <c r="X105" s="473">
        <v>187</v>
      </c>
      <c r="Y105" s="431" t="s">
        <v>341</v>
      </c>
      <c r="Z105" s="14" t="s">
        <v>342</v>
      </c>
      <c r="AA105" s="14">
        <v>14</v>
      </c>
      <c r="AB105" s="14">
        <v>12</v>
      </c>
      <c r="AC105" s="14">
        <v>10</v>
      </c>
      <c r="AD105" s="14">
        <v>10</v>
      </c>
      <c r="AE105" s="14">
        <v>46</v>
      </c>
      <c r="AF105" s="14">
        <v>40</v>
      </c>
      <c r="AG105" s="14">
        <v>0</v>
      </c>
      <c r="AH105" s="14">
        <v>40</v>
      </c>
      <c r="AI105" s="14">
        <v>54</v>
      </c>
      <c r="AJ105" s="14">
        <v>12</v>
      </c>
      <c r="AK105" s="14">
        <v>0</v>
      </c>
      <c r="AL105" s="14">
        <v>0</v>
      </c>
      <c r="AM105" s="14">
        <f t="shared" si="15"/>
        <v>66</v>
      </c>
      <c r="AN105" s="14">
        <v>20</v>
      </c>
      <c r="AO105" s="14">
        <v>8</v>
      </c>
      <c r="AP105" s="14">
        <v>8</v>
      </c>
      <c r="AQ105" s="14">
        <v>0</v>
      </c>
    </row>
    <row r="106" spans="1:114" ht="15" customHeight="1">
      <c r="A106" s="14" t="s">
        <v>341</v>
      </c>
      <c r="B106" s="14" t="s">
        <v>223</v>
      </c>
      <c r="C106" s="14">
        <v>1154</v>
      </c>
      <c r="D106" s="14">
        <v>559</v>
      </c>
      <c r="E106" s="14">
        <v>1353</v>
      </c>
      <c r="F106" s="14">
        <v>670</v>
      </c>
      <c r="G106" s="14">
        <v>1062</v>
      </c>
      <c r="H106" s="14">
        <v>495</v>
      </c>
      <c r="I106" s="14">
        <v>862</v>
      </c>
      <c r="J106" s="14">
        <v>459</v>
      </c>
      <c r="K106" s="473">
        <v>4431</v>
      </c>
      <c r="L106" s="473">
        <v>2183</v>
      </c>
      <c r="M106" s="14" t="s">
        <v>341</v>
      </c>
      <c r="N106" s="14" t="s">
        <v>223</v>
      </c>
      <c r="O106" s="14">
        <v>161</v>
      </c>
      <c r="P106" s="14">
        <v>74</v>
      </c>
      <c r="Q106" s="466">
        <v>178</v>
      </c>
      <c r="R106" s="14">
        <v>106</v>
      </c>
      <c r="S106" s="14">
        <v>109</v>
      </c>
      <c r="T106" s="14">
        <v>67</v>
      </c>
      <c r="U106" s="14">
        <v>196</v>
      </c>
      <c r="V106" s="14">
        <v>123</v>
      </c>
      <c r="W106" s="473">
        <v>644</v>
      </c>
      <c r="X106" s="473">
        <v>370</v>
      </c>
      <c r="Y106" s="431" t="s">
        <v>341</v>
      </c>
      <c r="Z106" s="14" t="s">
        <v>223</v>
      </c>
      <c r="AA106" s="14">
        <v>24</v>
      </c>
      <c r="AB106" s="14">
        <v>24</v>
      </c>
      <c r="AC106" s="14">
        <v>18</v>
      </c>
      <c r="AD106" s="14">
        <v>15</v>
      </c>
      <c r="AE106" s="14">
        <v>81</v>
      </c>
      <c r="AF106" s="14">
        <v>60</v>
      </c>
      <c r="AG106" s="14">
        <v>1</v>
      </c>
      <c r="AH106" s="14">
        <v>61</v>
      </c>
      <c r="AI106" s="14">
        <v>139</v>
      </c>
      <c r="AJ106" s="14">
        <v>0</v>
      </c>
      <c r="AK106" s="14">
        <v>0</v>
      </c>
      <c r="AL106" s="14">
        <v>0</v>
      </c>
      <c r="AM106" s="14">
        <f t="shared" si="15"/>
        <v>139</v>
      </c>
      <c r="AN106" s="14">
        <v>54</v>
      </c>
      <c r="AO106" s="14">
        <v>5</v>
      </c>
      <c r="AP106" s="14">
        <v>5</v>
      </c>
      <c r="AQ106" s="14">
        <v>0</v>
      </c>
      <c r="BC106" s="521"/>
      <c r="BD106" s="521"/>
      <c r="BE106" s="521"/>
      <c r="BF106" s="521"/>
      <c r="BG106" s="521"/>
      <c r="BH106" s="521"/>
      <c r="BI106" s="521"/>
      <c r="BJ106" s="521"/>
      <c r="BK106" s="521"/>
      <c r="BL106" s="521"/>
      <c r="BM106" s="521"/>
      <c r="BN106" s="521"/>
      <c r="BO106" s="521"/>
      <c r="BP106" s="521"/>
      <c r="BQ106" s="521"/>
      <c r="BR106" s="521"/>
      <c r="BS106" s="521"/>
      <c r="BT106" s="521"/>
      <c r="BU106" s="521"/>
      <c r="BV106" s="521"/>
      <c r="BW106" s="521"/>
      <c r="BX106" s="521"/>
      <c r="BY106" s="521"/>
      <c r="BZ106" s="521"/>
      <c r="CA106" s="521"/>
      <c r="CB106" s="521"/>
      <c r="CC106" s="521"/>
      <c r="CD106" s="521"/>
      <c r="CE106" s="521"/>
      <c r="CF106" s="521"/>
    </row>
    <row r="107" spans="1:114" s="276" customFormat="1" ht="15" customHeight="1">
      <c r="A107" s="14" t="s">
        <v>341</v>
      </c>
      <c r="B107" s="14" t="s">
        <v>309</v>
      </c>
      <c r="C107" s="14">
        <v>244</v>
      </c>
      <c r="D107" s="14">
        <v>134</v>
      </c>
      <c r="E107" s="14">
        <v>165</v>
      </c>
      <c r="F107" s="14">
        <v>85</v>
      </c>
      <c r="G107" s="14">
        <v>91</v>
      </c>
      <c r="H107" s="14">
        <v>46</v>
      </c>
      <c r="I107" s="14">
        <v>108</v>
      </c>
      <c r="J107" s="14">
        <v>55</v>
      </c>
      <c r="K107" s="473">
        <v>608</v>
      </c>
      <c r="L107" s="473">
        <v>320</v>
      </c>
      <c r="M107" s="14" t="s">
        <v>341</v>
      </c>
      <c r="N107" s="14" t="s">
        <v>309</v>
      </c>
      <c r="O107" s="14">
        <v>26</v>
      </c>
      <c r="P107" s="14">
        <v>15</v>
      </c>
      <c r="Q107" s="466">
        <v>12</v>
      </c>
      <c r="R107" s="14">
        <v>5</v>
      </c>
      <c r="S107" s="14">
        <v>5</v>
      </c>
      <c r="T107" s="14">
        <v>2</v>
      </c>
      <c r="U107" s="14">
        <v>19</v>
      </c>
      <c r="V107" s="14">
        <v>9</v>
      </c>
      <c r="W107" s="473">
        <v>62</v>
      </c>
      <c r="X107" s="473">
        <v>31</v>
      </c>
      <c r="Y107" s="431" t="s">
        <v>341</v>
      </c>
      <c r="Z107" s="14" t="s">
        <v>309</v>
      </c>
      <c r="AA107" s="14">
        <v>4</v>
      </c>
      <c r="AB107" s="14">
        <v>4</v>
      </c>
      <c r="AC107" s="14">
        <v>4</v>
      </c>
      <c r="AD107" s="14">
        <v>4</v>
      </c>
      <c r="AE107" s="14">
        <v>16</v>
      </c>
      <c r="AF107" s="14">
        <v>13</v>
      </c>
      <c r="AG107" s="14">
        <v>4</v>
      </c>
      <c r="AH107" s="14">
        <v>17</v>
      </c>
      <c r="AI107" s="14">
        <v>22</v>
      </c>
      <c r="AJ107" s="14">
        <v>4</v>
      </c>
      <c r="AK107" s="14">
        <v>0</v>
      </c>
      <c r="AL107" s="14">
        <v>0</v>
      </c>
      <c r="AM107" s="14">
        <f t="shared" si="15"/>
        <v>26</v>
      </c>
      <c r="AN107" s="14">
        <v>1</v>
      </c>
      <c r="AO107" s="14">
        <v>4</v>
      </c>
      <c r="AP107" s="14">
        <v>4</v>
      </c>
      <c r="AQ107" s="14">
        <v>0</v>
      </c>
      <c r="AR107" s="521"/>
      <c r="AS107" s="521"/>
      <c r="AT107" s="521"/>
      <c r="AU107" s="521"/>
      <c r="AV107" s="521"/>
      <c r="AW107" s="521"/>
      <c r="AX107" s="521"/>
      <c r="AY107" s="521"/>
      <c r="AZ107" s="521"/>
      <c r="BA107" s="521"/>
      <c r="BB107" s="521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3"/>
      <c r="CC107" s="133"/>
      <c r="CD107" s="133"/>
      <c r="CE107" s="133"/>
      <c r="CF107" s="133"/>
      <c r="CG107" s="521"/>
      <c r="CH107" s="521"/>
      <c r="CI107" s="521"/>
      <c r="CJ107" s="521"/>
      <c r="CK107" s="521"/>
      <c r="CL107" s="521"/>
      <c r="CM107" s="521"/>
      <c r="CN107" s="521"/>
      <c r="CO107" s="521"/>
      <c r="CP107" s="521"/>
      <c r="CQ107" s="521"/>
      <c r="CR107" s="521"/>
      <c r="CS107" s="521"/>
      <c r="CT107" s="521"/>
      <c r="CU107" s="521"/>
      <c r="CV107" s="521"/>
      <c r="CW107" s="521"/>
      <c r="CX107" s="521"/>
      <c r="CY107" s="521"/>
      <c r="CZ107" s="521"/>
      <c r="DA107" s="521"/>
      <c r="DB107" s="521"/>
      <c r="DC107" s="521"/>
      <c r="DD107" s="521"/>
      <c r="DE107" s="521"/>
      <c r="DF107" s="521"/>
      <c r="DG107" s="521"/>
      <c r="DH107" s="521"/>
      <c r="DI107" s="521"/>
      <c r="DJ107" s="521"/>
    </row>
    <row r="108" spans="1:114" ht="15" customHeight="1">
      <c r="A108" s="14" t="s">
        <v>341</v>
      </c>
      <c r="B108" s="14" t="s">
        <v>226</v>
      </c>
      <c r="C108" s="14">
        <v>903</v>
      </c>
      <c r="D108" s="14">
        <v>428</v>
      </c>
      <c r="E108" s="14">
        <v>719</v>
      </c>
      <c r="F108" s="14">
        <v>312</v>
      </c>
      <c r="G108" s="14">
        <v>450</v>
      </c>
      <c r="H108" s="14">
        <v>192</v>
      </c>
      <c r="I108" s="14">
        <v>376</v>
      </c>
      <c r="J108" s="14">
        <v>151</v>
      </c>
      <c r="K108" s="473">
        <v>2448</v>
      </c>
      <c r="L108" s="473">
        <v>1083</v>
      </c>
      <c r="M108" s="14" t="s">
        <v>341</v>
      </c>
      <c r="N108" s="14" t="s">
        <v>226</v>
      </c>
      <c r="O108" s="14">
        <v>101</v>
      </c>
      <c r="P108" s="14">
        <v>45</v>
      </c>
      <c r="Q108" s="466">
        <v>58</v>
      </c>
      <c r="R108" s="14">
        <v>26</v>
      </c>
      <c r="S108" s="14">
        <v>64</v>
      </c>
      <c r="T108" s="14">
        <v>26</v>
      </c>
      <c r="U108" s="14">
        <v>136</v>
      </c>
      <c r="V108" s="14">
        <v>59</v>
      </c>
      <c r="W108" s="473">
        <v>359</v>
      </c>
      <c r="X108" s="473">
        <v>156</v>
      </c>
      <c r="Y108" s="431" t="s">
        <v>341</v>
      </c>
      <c r="Z108" s="14" t="s">
        <v>226</v>
      </c>
      <c r="AA108" s="14">
        <v>21</v>
      </c>
      <c r="AB108" s="14">
        <v>16</v>
      </c>
      <c r="AC108" s="14">
        <v>11</v>
      </c>
      <c r="AD108" s="14">
        <v>9</v>
      </c>
      <c r="AE108" s="14">
        <v>57</v>
      </c>
      <c r="AF108" s="14">
        <v>32</v>
      </c>
      <c r="AG108" s="14">
        <v>2</v>
      </c>
      <c r="AH108" s="14">
        <v>34</v>
      </c>
      <c r="AI108" s="14">
        <v>54</v>
      </c>
      <c r="AJ108" s="14">
        <v>22</v>
      </c>
      <c r="AK108" s="14">
        <v>0</v>
      </c>
      <c r="AL108" s="14">
        <v>0</v>
      </c>
      <c r="AM108" s="14">
        <f t="shared" si="15"/>
        <v>76</v>
      </c>
      <c r="AN108" s="14">
        <v>16</v>
      </c>
      <c r="AO108" s="14">
        <v>4</v>
      </c>
      <c r="AP108" s="14">
        <v>4</v>
      </c>
      <c r="AQ108" s="14">
        <v>0</v>
      </c>
    </row>
    <row r="109" spans="1:114" ht="15" customHeight="1">
      <c r="A109" s="14" t="s">
        <v>341</v>
      </c>
      <c r="B109" s="14" t="s">
        <v>227</v>
      </c>
      <c r="C109" s="14">
        <v>335</v>
      </c>
      <c r="D109" s="14">
        <v>156</v>
      </c>
      <c r="E109" s="14">
        <v>170</v>
      </c>
      <c r="F109" s="14">
        <v>71</v>
      </c>
      <c r="G109" s="14">
        <v>156</v>
      </c>
      <c r="H109" s="14">
        <v>61</v>
      </c>
      <c r="I109" s="14">
        <v>94</v>
      </c>
      <c r="J109" s="14">
        <v>33</v>
      </c>
      <c r="K109" s="473">
        <v>755</v>
      </c>
      <c r="L109" s="473">
        <v>321</v>
      </c>
      <c r="M109" s="14" t="s">
        <v>341</v>
      </c>
      <c r="N109" s="14" t="s">
        <v>227</v>
      </c>
      <c r="O109" s="14">
        <v>94</v>
      </c>
      <c r="P109" s="14">
        <v>45</v>
      </c>
      <c r="Q109" s="466">
        <v>30</v>
      </c>
      <c r="R109" s="14">
        <v>11</v>
      </c>
      <c r="S109" s="14">
        <v>44</v>
      </c>
      <c r="T109" s="14">
        <v>17</v>
      </c>
      <c r="U109" s="14">
        <v>37</v>
      </c>
      <c r="V109" s="14">
        <v>14</v>
      </c>
      <c r="W109" s="473">
        <v>205</v>
      </c>
      <c r="X109" s="473">
        <v>87</v>
      </c>
      <c r="Y109" s="431" t="s">
        <v>341</v>
      </c>
      <c r="Z109" s="14" t="s">
        <v>227</v>
      </c>
      <c r="AA109" s="14">
        <v>5</v>
      </c>
      <c r="AB109" s="14">
        <v>4</v>
      </c>
      <c r="AC109" s="14">
        <v>3</v>
      </c>
      <c r="AD109" s="14">
        <v>2</v>
      </c>
      <c r="AE109" s="14">
        <v>14</v>
      </c>
      <c r="AF109" s="14">
        <v>10</v>
      </c>
      <c r="AG109" s="14">
        <v>1</v>
      </c>
      <c r="AH109" s="14">
        <v>11</v>
      </c>
      <c r="AI109" s="14">
        <v>20</v>
      </c>
      <c r="AJ109" s="14">
        <v>2</v>
      </c>
      <c r="AK109" s="14">
        <v>0</v>
      </c>
      <c r="AL109" s="14">
        <v>0</v>
      </c>
      <c r="AM109" s="14">
        <f t="shared" si="15"/>
        <v>22</v>
      </c>
      <c r="AN109" s="14">
        <v>4</v>
      </c>
      <c r="AO109" s="14">
        <v>3</v>
      </c>
      <c r="AP109" s="14">
        <v>3</v>
      </c>
      <c r="AQ109" s="14">
        <v>0</v>
      </c>
    </row>
    <row r="110" spans="1:114" ht="15" customHeight="1">
      <c r="A110" s="14" t="s">
        <v>341</v>
      </c>
      <c r="B110" s="14" t="s">
        <v>310</v>
      </c>
      <c r="C110" s="14">
        <v>160</v>
      </c>
      <c r="D110" s="14">
        <v>73</v>
      </c>
      <c r="E110" s="14">
        <v>89</v>
      </c>
      <c r="F110" s="14">
        <v>40</v>
      </c>
      <c r="G110" s="14">
        <v>37</v>
      </c>
      <c r="H110" s="14">
        <v>17</v>
      </c>
      <c r="I110" s="14">
        <v>41</v>
      </c>
      <c r="J110" s="14">
        <v>21</v>
      </c>
      <c r="K110" s="473">
        <v>327</v>
      </c>
      <c r="L110" s="473">
        <v>151</v>
      </c>
      <c r="M110" s="14" t="s">
        <v>341</v>
      </c>
      <c r="N110" s="14" t="s">
        <v>310</v>
      </c>
      <c r="O110" s="14">
        <v>40</v>
      </c>
      <c r="P110" s="14">
        <v>21</v>
      </c>
      <c r="Q110" s="466">
        <v>5</v>
      </c>
      <c r="R110" s="14">
        <v>2</v>
      </c>
      <c r="S110" s="14">
        <v>0</v>
      </c>
      <c r="T110" s="14">
        <v>0</v>
      </c>
      <c r="U110" s="14">
        <v>13</v>
      </c>
      <c r="V110" s="14">
        <v>7</v>
      </c>
      <c r="W110" s="473">
        <v>58</v>
      </c>
      <c r="X110" s="473">
        <v>30</v>
      </c>
      <c r="Y110" s="431" t="s">
        <v>341</v>
      </c>
      <c r="Z110" s="14" t="s">
        <v>310</v>
      </c>
      <c r="AA110" s="14">
        <v>5</v>
      </c>
      <c r="AB110" s="14">
        <v>2</v>
      </c>
      <c r="AC110" s="14">
        <v>2</v>
      </c>
      <c r="AD110" s="14">
        <v>2</v>
      </c>
      <c r="AE110" s="14">
        <v>11</v>
      </c>
      <c r="AF110" s="14">
        <v>10</v>
      </c>
      <c r="AG110" s="14">
        <v>0</v>
      </c>
      <c r="AH110" s="14">
        <v>10</v>
      </c>
      <c r="AI110" s="14">
        <v>12</v>
      </c>
      <c r="AJ110" s="14">
        <v>2</v>
      </c>
      <c r="AK110" s="14">
        <v>0</v>
      </c>
      <c r="AL110" s="14">
        <v>0</v>
      </c>
      <c r="AM110" s="14">
        <f t="shared" si="15"/>
        <v>14</v>
      </c>
      <c r="AN110" s="14">
        <v>0</v>
      </c>
      <c r="AO110" s="14">
        <v>2</v>
      </c>
      <c r="AP110" s="14">
        <v>2</v>
      </c>
      <c r="AQ110" s="14">
        <v>0</v>
      </c>
    </row>
    <row r="111" spans="1:114" ht="15" customHeight="1">
      <c r="A111" s="14" t="s">
        <v>311</v>
      </c>
      <c r="B111" s="14" t="s">
        <v>312</v>
      </c>
      <c r="C111" s="14">
        <v>41</v>
      </c>
      <c r="D111" s="14">
        <v>19</v>
      </c>
      <c r="E111" s="14">
        <v>83</v>
      </c>
      <c r="F111" s="14">
        <v>53</v>
      </c>
      <c r="G111" s="14">
        <v>39</v>
      </c>
      <c r="H111" s="14">
        <v>12</v>
      </c>
      <c r="I111" s="14">
        <v>39</v>
      </c>
      <c r="J111" s="14">
        <v>20</v>
      </c>
      <c r="K111" s="473">
        <v>202</v>
      </c>
      <c r="L111" s="473">
        <v>104</v>
      </c>
      <c r="M111" s="14" t="s">
        <v>311</v>
      </c>
      <c r="N111" s="14" t="s">
        <v>312</v>
      </c>
      <c r="O111" s="14">
        <v>4</v>
      </c>
      <c r="P111" s="14">
        <v>2</v>
      </c>
      <c r="Q111" s="466">
        <v>6</v>
      </c>
      <c r="R111" s="14">
        <v>1</v>
      </c>
      <c r="S111" s="14">
        <v>1</v>
      </c>
      <c r="T111" s="14">
        <v>0</v>
      </c>
      <c r="U111" s="14">
        <v>14</v>
      </c>
      <c r="V111" s="14">
        <v>7</v>
      </c>
      <c r="W111" s="473">
        <v>25</v>
      </c>
      <c r="X111" s="473">
        <v>10</v>
      </c>
      <c r="Y111" s="431" t="s">
        <v>311</v>
      </c>
      <c r="Z111" s="14" t="s">
        <v>312</v>
      </c>
      <c r="AA111" s="14">
        <v>1</v>
      </c>
      <c r="AB111" s="14">
        <v>2</v>
      </c>
      <c r="AC111" s="14">
        <v>1</v>
      </c>
      <c r="AD111" s="14">
        <v>1</v>
      </c>
      <c r="AE111" s="14">
        <v>5</v>
      </c>
      <c r="AF111" s="14">
        <v>5</v>
      </c>
      <c r="AG111" s="14">
        <v>0</v>
      </c>
      <c r="AH111" s="14">
        <v>5</v>
      </c>
      <c r="AI111" s="14">
        <v>3</v>
      </c>
      <c r="AJ111" s="14">
        <v>6</v>
      </c>
      <c r="AK111" s="14">
        <v>0</v>
      </c>
      <c r="AL111" s="14">
        <v>0</v>
      </c>
      <c r="AM111" s="14">
        <f t="shared" si="15"/>
        <v>9</v>
      </c>
      <c r="AN111" s="14">
        <v>0</v>
      </c>
      <c r="AO111" s="14">
        <v>1</v>
      </c>
      <c r="AP111" s="14">
        <v>1</v>
      </c>
      <c r="AQ111" s="14">
        <v>0</v>
      </c>
    </row>
    <row r="112" spans="1:114" ht="15" customHeight="1">
      <c r="A112" s="14" t="s">
        <v>311</v>
      </c>
      <c r="B112" s="14" t="s">
        <v>313</v>
      </c>
      <c r="C112" s="14">
        <v>156</v>
      </c>
      <c r="D112" s="14">
        <v>80</v>
      </c>
      <c r="E112" s="14">
        <v>92</v>
      </c>
      <c r="F112" s="14">
        <v>34</v>
      </c>
      <c r="G112" s="14">
        <v>75</v>
      </c>
      <c r="H112" s="14">
        <v>30</v>
      </c>
      <c r="I112" s="14">
        <v>41</v>
      </c>
      <c r="J112" s="14">
        <v>17</v>
      </c>
      <c r="K112" s="473">
        <v>364</v>
      </c>
      <c r="L112" s="473">
        <v>161</v>
      </c>
      <c r="M112" s="14" t="s">
        <v>311</v>
      </c>
      <c r="N112" s="14" t="s">
        <v>313</v>
      </c>
      <c r="O112" s="14">
        <v>12</v>
      </c>
      <c r="P112" s="14">
        <v>5</v>
      </c>
      <c r="Q112" s="466">
        <v>3</v>
      </c>
      <c r="R112" s="14">
        <v>1</v>
      </c>
      <c r="S112" s="14">
        <v>5</v>
      </c>
      <c r="T112" s="14">
        <v>3</v>
      </c>
      <c r="U112" s="14">
        <v>11</v>
      </c>
      <c r="V112" s="14">
        <v>7</v>
      </c>
      <c r="W112" s="473">
        <v>31</v>
      </c>
      <c r="X112" s="473">
        <v>16</v>
      </c>
      <c r="Y112" s="431" t="s">
        <v>311</v>
      </c>
      <c r="Z112" s="14" t="s">
        <v>313</v>
      </c>
      <c r="AA112" s="14">
        <v>4</v>
      </c>
      <c r="AB112" s="14">
        <v>3</v>
      </c>
      <c r="AC112" s="14">
        <v>3</v>
      </c>
      <c r="AD112" s="14">
        <v>2</v>
      </c>
      <c r="AE112" s="14">
        <v>12</v>
      </c>
      <c r="AF112" s="14">
        <v>11</v>
      </c>
      <c r="AG112" s="14">
        <v>0</v>
      </c>
      <c r="AH112" s="14">
        <v>11</v>
      </c>
      <c r="AI112" s="14">
        <v>17</v>
      </c>
      <c r="AJ112" s="14">
        <v>0</v>
      </c>
      <c r="AK112" s="14">
        <v>0</v>
      </c>
      <c r="AL112" s="14">
        <v>0</v>
      </c>
      <c r="AM112" s="14">
        <f t="shared" si="15"/>
        <v>17</v>
      </c>
      <c r="AN112" s="14">
        <v>1</v>
      </c>
      <c r="AO112" s="14">
        <v>3</v>
      </c>
      <c r="AP112" s="14">
        <v>3</v>
      </c>
      <c r="AQ112" s="14">
        <v>0</v>
      </c>
    </row>
    <row r="113" spans="1:114" s="506" customFormat="1" ht="15" customHeight="1">
      <c r="A113" s="499" t="s">
        <v>311</v>
      </c>
      <c r="B113" s="499" t="s">
        <v>221</v>
      </c>
      <c r="C113" s="499">
        <v>182</v>
      </c>
      <c r="D113" s="499">
        <v>105</v>
      </c>
      <c r="E113" s="499">
        <v>105</v>
      </c>
      <c r="F113" s="499">
        <v>46</v>
      </c>
      <c r="G113" s="499">
        <v>85</v>
      </c>
      <c r="H113" s="499">
        <v>37</v>
      </c>
      <c r="I113" s="499">
        <v>90</v>
      </c>
      <c r="J113" s="499">
        <v>42</v>
      </c>
      <c r="K113" s="504">
        <f>449+13</f>
        <v>462</v>
      </c>
      <c r="L113" s="504">
        <v>2230</v>
      </c>
      <c r="M113" s="499" t="s">
        <v>311</v>
      </c>
      <c r="N113" s="499" t="s">
        <v>221</v>
      </c>
      <c r="O113" s="499">
        <v>57</v>
      </c>
      <c r="P113" s="499">
        <v>31</v>
      </c>
      <c r="Q113" s="499">
        <v>12</v>
      </c>
      <c r="R113" s="499">
        <v>5</v>
      </c>
      <c r="S113" s="499">
        <v>18</v>
      </c>
      <c r="T113" s="499">
        <v>9</v>
      </c>
      <c r="U113" s="499">
        <v>48</v>
      </c>
      <c r="V113" s="499">
        <v>19</v>
      </c>
      <c r="W113" s="504">
        <v>135</v>
      </c>
      <c r="X113" s="504">
        <v>64</v>
      </c>
      <c r="Y113" s="505" t="s">
        <v>311</v>
      </c>
      <c r="Z113" s="499" t="s">
        <v>221</v>
      </c>
      <c r="AA113" s="499">
        <v>5</v>
      </c>
      <c r="AB113" s="499">
        <v>3</v>
      </c>
      <c r="AC113" s="499">
        <v>2</v>
      </c>
      <c r="AD113" s="499">
        <v>2</v>
      </c>
      <c r="AE113" s="499">
        <v>12</v>
      </c>
      <c r="AF113" s="499">
        <v>8</v>
      </c>
      <c r="AG113" s="499">
        <v>1</v>
      </c>
      <c r="AH113" s="499">
        <v>9</v>
      </c>
      <c r="AI113" s="499">
        <f>9+4</f>
        <v>13</v>
      </c>
      <c r="AJ113" s="499">
        <v>0</v>
      </c>
      <c r="AK113" s="499">
        <v>0</v>
      </c>
      <c r="AL113" s="499">
        <v>0</v>
      </c>
      <c r="AM113" s="14">
        <f t="shared" si="15"/>
        <v>13</v>
      </c>
      <c r="AN113" s="499">
        <v>4</v>
      </c>
      <c r="AO113" s="499">
        <v>2</v>
      </c>
      <c r="AP113" s="499">
        <v>2</v>
      </c>
      <c r="AQ113" s="499">
        <v>0</v>
      </c>
      <c r="AR113" s="279"/>
      <c r="AS113" s="279"/>
      <c r="AT113" s="279"/>
      <c r="AU113" s="279"/>
      <c r="AV113" s="279"/>
      <c r="AW113" s="279"/>
      <c r="AX113" s="279"/>
      <c r="AY113" s="279"/>
      <c r="AZ113" s="279"/>
      <c r="BA113" s="279"/>
      <c r="BB113" s="279"/>
      <c r="BC113" s="279"/>
      <c r="BD113" s="279"/>
      <c r="BE113" s="279"/>
      <c r="BF113" s="279"/>
      <c r="BG113" s="279"/>
      <c r="BH113" s="279"/>
      <c r="BI113" s="279"/>
      <c r="BJ113" s="279"/>
      <c r="BK113" s="279"/>
      <c r="BL113" s="279"/>
      <c r="BM113" s="279"/>
      <c r="BN113" s="279"/>
      <c r="BO113" s="279"/>
      <c r="BP113" s="279"/>
      <c r="BQ113" s="279"/>
      <c r="BR113" s="279"/>
      <c r="BS113" s="279"/>
      <c r="BT113" s="279"/>
      <c r="BU113" s="279"/>
      <c r="BV113" s="279"/>
      <c r="BW113" s="279"/>
      <c r="BX113" s="279"/>
      <c r="BY113" s="279"/>
      <c r="BZ113" s="279"/>
      <c r="CA113" s="279"/>
      <c r="CB113" s="279"/>
      <c r="CC113" s="279"/>
      <c r="CD113" s="279"/>
      <c r="CE113" s="279"/>
      <c r="CF113" s="279"/>
      <c r="CG113" s="279"/>
      <c r="CH113" s="279"/>
      <c r="CI113" s="279"/>
      <c r="CJ113" s="279"/>
      <c r="CK113" s="279"/>
      <c r="CL113" s="279"/>
      <c r="CM113" s="279"/>
      <c r="CN113" s="279"/>
      <c r="CO113" s="279"/>
      <c r="CP113" s="279"/>
      <c r="CQ113" s="279"/>
      <c r="CR113" s="279"/>
      <c r="CS113" s="279"/>
      <c r="CT113" s="279"/>
      <c r="CU113" s="279"/>
      <c r="CV113" s="279"/>
      <c r="CW113" s="279"/>
      <c r="CX113" s="279"/>
      <c r="CY113" s="279"/>
      <c r="CZ113" s="279"/>
      <c r="DA113" s="279"/>
      <c r="DB113" s="279"/>
      <c r="DC113" s="279"/>
      <c r="DD113" s="279"/>
      <c r="DE113" s="279"/>
      <c r="DF113" s="279"/>
      <c r="DG113" s="279"/>
      <c r="DH113" s="279"/>
      <c r="DI113" s="279"/>
      <c r="DJ113" s="279"/>
    </row>
    <row r="114" spans="1:114" s="276" customFormat="1" ht="15" customHeight="1">
      <c r="A114" s="14" t="s">
        <v>311</v>
      </c>
      <c r="B114" s="14" t="s">
        <v>224</v>
      </c>
      <c r="C114" s="14">
        <v>219</v>
      </c>
      <c r="D114" s="14">
        <v>107</v>
      </c>
      <c r="E114" s="14">
        <v>193</v>
      </c>
      <c r="F114" s="14">
        <v>96</v>
      </c>
      <c r="G114" s="14">
        <v>176</v>
      </c>
      <c r="H114" s="14">
        <v>80</v>
      </c>
      <c r="I114" s="14">
        <v>266</v>
      </c>
      <c r="J114" s="14">
        <v>130</v>
      </c>
      <c r="K114" s="473">
        <v>854</v>
      </c>
      <c r="L114" s="473">
        <v>413</v>
      </c>
      <c r="M114" s="14" t="s">
        <v>311</v>
      </c>
      <c r="N114" s="14" t="s">
        <v>224</v>
      </c>
      <c r="O114" s="14">
        <v>24</v>
      </c>
      <c r="P114" s="14">
        <v>12</v>
      </c>
      <c r="Q114" s="466">
        <v>23</v>
      </c>
      <c r="R114" s="14">
        <v>9</v>
      </c>
      <c r="S114" s="14">
        <v>4</v>
      </c>
      <c r="T114" s="14">
        <v>4</v>
      </c>
      <c r="U114" s="14">
        <v>99</v>
      </c>
      <c r="V114" s="14">
        <v>48</v>
      </c>
      <c r="W114" s="473">
        <v>150</v>
      </c>
      <c r="X114" s="473">
        <v>73</v>
      </c>
      <c r="Y114" s="431" t="s">
        <v>311</v>
      </c>
      <c r="Z114" s="14" t="s">
        <v>224</v>
      </c>
      <c r="AA114" s="14">
        <v>5</v>
      </c>
      <c r="AB114" s="14">
        <v>5</v>
      </c>
      <c r="AC114" s="14">
        <v>5</v>
      </c>
      <c r="AD114" s="14">
        <v>7</v>
      </c>
      <c r="AE114" s="14">
        <v>22</v>
      </c>
      <c r="AF114" s="14">
        <v>20</v>
      </c>
      <c r="AG114" s="14">
        <v>15</v>
      </c>
      <c r="AH114" s="14">
        <v>35</v>
      </c>
      <c r="AI114" s="14">
        <v>21</v>
      </c>
      <c r="AJ114" s="14">
        <v>5</v>
      </c>
      <c r="AK114" s="14">
        <v>0</v>
      </c>
      <c r="AL114" s="14">
        <v>1</v>
      </c>
      <c r="AM114" s="14">
        <f t="shared" si="15"/>
        <v>27</v>
      </c>
      <c r="AN114" s="14">
        <v>6</v>
      </c>
      <c r="AO114" s="14">
        <v>3</v>
      </c>
      <c r="AP114" s="14">
        <v>3</v>
      </c>
      <c r="AQ114" s="14">
        <v>0</v>
      </c>
      <c r="AR114" s="521"/>
      <c r="AS114" s="521"/>
      <c r="AT114" s="521"/>
      <c r="AU114" s="521"/>
      <c r="AV114" s="521"/>
      <c r="AW114" s="521"/>
      <c r="AX114" s="521"/>
      <c r="AY114" s="521"/>
      <c r="AZ114" s="521"/>
      <c r="BA114" s="521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3"/>
      <c r="BU114" s="521"/>
      <c r="BV114" s="521"/>
      <c r="BW114" s="521"/>
      <c r="BX114" s="521"/>
      <c r="BY114" s="521"/>
      <c r="BZ114" s="521"/>
      <c r="CA114" s="521"/>
      <c r="CB114" s="521"/>
      <c r="CC114" s="133"/>
      <c r="CD114" s="133"/>
      <c r="CE114" s="521"/>
      <c r="CF114" s="521"/>
      <c r="CG114" s="133"/>
      <c r="CH114" s="133"/>
      <c r="CI114" s="133"/>
      <c r="CJ114" s="133"/>
      <c r="CK114" s="133"/>
      <c r="CL114" s="133"/>
      <c r="CM114" s="133"/>
      <c r="CN114" s="133"/>
      <c r="CO114" s="133"/>
      <c r="CP114" s="133"/>
      <c r="CQ114" s="133"/>
      <c r="CR114" s="133"/>
      <c r="CS114" s="133"/>
      <c r="CT114" s="133"/>
      <c r="CU114" s="521"/>
      <c r="CV114" s="521"/>
      <c r="CW114" s="521"/>
      <c r="CX114" s="521"/>
      <c r="CY114" s="521"/>
      <c r="CZ114" s="521"/>
      <c r="DA114" s="521"/>
      <c r="DB114" s="521"/>
      <c r="DC114" s="521"/>
      <c r="DD114" s="521"/>
      <c r="DE114" s="521"/>
      <c r="DF114" s="521"/>
      <c r="DG114" s="521"/>
      <c r="DH114" s="521"/>
      <c r="DI114" s="521"/>
      <c r="DJ114" s="521"/>
    </row>
    <row r="115" spans="1:114" ht="15" customHeight="1">
      <c r="A115" s="14" t="s">
        <v>311</v>
      </c>
      <c r="B115" s="14" t="s">
        <v>314</v>
      </c>
      <c r="C115" s="14">
        <v>68</v>
      </c>
      <c r="D115" s="14">
        <v>33</v>
      </c>
      <c r="E115" s="14">
        <v>81</v>
      </c>
      <c r="F115" s="14">
        <v>30</v>
      </c>
      <c r="G115" s="14">
        <v>26</v>
      </c>
      <c r="H115" s="14">
        <v>10</v>
      </c>
      <c r="I115" s="14">
        <v>34</v>
      </c>
      <c r="J115" s="14">
        <v>13</v>
      </c>
      <c r="K115" s="473">
        <v>209</v>
      </c>
      <c r="L115" s="473">
        <v>86</v>
      </c>
      <c r="M115" s="14" t="s">
        <v>311</v>
      </c>
      <c r="N115" s="14" t="s">
        <v>314</v>
      </c>
      <c r="O115" s="14">
        <v>23</v>
      </c>
      <c r="P115" s="14">
        <v>8</v>
      </c>
      <c r="Q115" s="466">
        <v>2</v>
      </c>
      <c r="R115" s="14">
        <v>0</v>
      </c>
      <c r="S115" s="14">
        <v>1</v>
      </c>
      <c r="T115" s="14">
        <v>0</v>
      </c>
      <c r="U115" s="14">
        <v>11</v>
      </c>
      <c r="V115" s="14">
        <v>5</v>
      </c>
      <c r="W115" s="473">
        <v>37</v>
      </c>
      <c r="X115" s="473">
        <v>13</v>
      </c>
      <c r="Y115" s="431" t="s">
        <v>311</v>
      </c>
      <c r="Z115" s="14" t="s">
        <v>314</v>
      </c>
      <c r="AA115" s="14">
        <v>2</v>
      </c>
      <c r="AB115" s="14">
        <v>2</v>
      </c>
      <c r="AC115" s="14">
        <v>1</v>
      </c>
      <c r="AD115" s="14">
        <v>1</v>
      </c>
      <c r="AE115" s="14">
        <v>6</v>
      </c>
      <c r="AF115" s="14">
        <v>9</v>
      </c>
      <c r="AG115" s="14">
        <v>0</v>
      </c>
      <c r="AH115" s="14">
        <v>9</v>
      </c>
      <c r="AI115" s="14">
        <v>6</v>
      </c>
      <c r="AJ115" s="14">
        <v>1</v>
      </c>
      <c r="AK115" s="14">
        <v>0</v>
      </c>
      <c r="AL115" s="14">
        <v>0</v>
      </c>
      <c r="AM115" s="14">
        <f t="shared" si="15"/>
        <v>7</v>
      </c>
      <c r="AN115" s="14">
        <v>1</v>
      </c>
      <c r="AO115" s="14">
        <v>2</v>
      </c>
      <c r="AP115" s="14">
        <v>2</v>
      </c>
      <c r="AQ115" s="14">
        <v>0</v>
      </c>
    </row>
    <row r="116" spans="1:114" ht="15" customHeight="1">
      <c r="A116" s="14" t="s">
        <v>315</v>
      </c>
      <c r="B116" s="14" t="s">
        <v>219</v>
      </c>
      <c r="C116" s="14">
        <v>629</v>
      </c>
      <c r="D116" s="14">
        <v>233</v>
      </c>
      <c r="E116" s="14">
        <v>479</v>
      </c>
      <c r="F116" s="14">
        <v>213</v>
      </c>
      <c r="G116" s="14">
        <v>289</v>
      </c>
      <c r="H116" s="14">
        <v>111</v>
      </c>
      <c r="I116" s="14">
        <v>281</v>
      </c>
      <c r="J116" s="14">
        <v>87</v>
      </c>
      <c r="K116" s="473">
        <v>1678</v>
      </c>
      <c r="L116" s="473">
        <v>644</v>
      </c>
      <c r="M116" s="14" t="s">
        <v>315</v>
      </c>
      <c r="N116" s="14" t="s">
        <v>219</v>
      </c>
      <c r="O116" s="14">
        <v>70</v>
      </c>
      <c r="P116" s="14">
        <v>20</v>
      </c>
      <c r="Q116" s="466">
        <v>31</v>
      </c>
      <c r="R116" s="14">
        <v>12</v>
      </c>
      <c r="S116" s="14">
        <v>25</v>
      </c>
      <c r="T116" s="14">
        <v>11</v>
      </c>
      <c r="U116" s="14">
        <v>132</v>
      </c>
      <c r="V116" s="14">
        <v>40</v>
      </c>
      <c r="W116" s="473">
        <v>258</v>
      </c>
      <c r="X116" s="473">
        <v>83</v>
      </c>
      <c r="Y116" s="431" t="s">
        <v>315</v>
      </c>
      <c r="Z116" s="14" t="s">
        <v>219</v>
      </c>
      <c r="AA116" s="14">
        <v>16</v>
      </c>
      <c r="AB116" s="14">
        <v>12</v>
      </c>
      <c r="AC116" s="14">
        <v>10</v>
      </c>
      <c r="AD116" s="14">
        <v>10</v>
      </c>
      <c r="AE116" s="14">
        <v>48</v>
      </c>
      <c r="AF116" s="14">
        <v>46</v>
      </c>
      <c r="AG116" s="14">
        <v>0</v>
      </c>
      <c r="AH116" s="14">
        <v>46</v>
      </c>
      <c r="AI116" s="14">
        <v>50</v>
      </c>
      <c r="AJ116" s="14">
        <v>11</v>
      </c>
      <c r="AK116" s="14">
        <v>2</v>
      </c>
      <c r="AL116" s="14">
        <v>0</v>
      </c>
      <c r="AM116" s="14">
        <f t="shared" si="15"/>
        <v>63</v>
      </c>
      <c r="AN116" s="14">
        <v>8</v>
      </c>
      <c r="AO116" s="14">
        <v>9</v>
      </c>
      <c r="AP116" s="14">
        <v>9</v>
      </c>
      <c r="AQ116" s="14">
        <v>0</v>
      </c>
    </row>
    <row r="117" spans="1:114" ht="15" customHeight="1">
      <c r="A117" s="14" t="s">
        <v>315</v>
      </c>
      <c r="B117" s="14" t="s">
        <v>220</v>
      </c>
      <c r="C117" s="14">
        <v>1327</v>
      </c>
      <c r="D117" s="14">
        <v>585</v>
      </c>
      <c r="E117" s="14">
        <v>1012</v>
      </c>
      <c r="F117" s="14">
        <v>423</v>
      </c>
      <c r="G117" s="14">
        <v>768</v>
      </c>
      <c r="H117" s="14">
        <v>307</v>
      </c>
      <c r="I117" s="14">
        <v>627</v>
      </c>
      <c r="J117" s="14">
        <v>261</v>
      </c>
      <c r="K117" s="473">
        <v>3734</v>
      </c>
      <c r="L117" s="473">
        <v>1576</v>
      </c>
      <c r="M117" s="14" t="s">
        <v>315</v>
      </c>
      <c r="N117" s="14" t="s">
        <v>220</v>
      </c>
      <c r="O117" s="14">
        <v>157</v>
      </c>
      <c r="P117" s="14">
        <v>78</v>
      </c>
      <c r="Q117" s="466">
        <v>77</v>
      </c>
      <c r="R117" s="14">
        <v>44</v>
      </c>
      <c r="S117" s="14">
        <v>97</v>
      </c>
      <c r="T117" s="14">
        <v>46</v>
      </c>
      <c r="U117" s="14">
        <v>103</v>
      </c>
      <c r="V117" s="14">
        <v>42</v>
      </c>
      <c r="W117" s="473">
        <v>434</v>
      </c>
      <c r="X117" s="473">
        <v>210</v>
      </c>
      <c r="Y117" s="431" t="s">
        <v>315</v>
      </c>
      <c r="Z117" s="14" t="s">
        <v>220</v>
      </c>
      <c r="AA117" s="14">
        <v>20</v>
      </c>
      <c r="AB117" s="14">
        <v>16</v>
      </c>
      <c r="AC117" s="14">
        <v>13</v>
      </c>
      <c r="AD117" s="14">
        <v>10</v>
      </c>
      <c r="AE117" s="14">
        <v>59</v>
      </c>
      <c r="AF117" s="14">
        <v>54</v>
      </c>
      <c r="AG117" s="14">
        <v>2</v>
      </c>
      <c r="AH117" s="14">
        <v>56</v>
      </c>
      <c r="AI117" s="14">
        <v>79</v>
      </c>
      <c r="AJ117" s="14">
        <v>1</v>
      </c>
      <c r="AK117" s="14">
        <v>2</v>
      </c>
      <c r="AL117" s="14">
        <v>0</v>
      </c>
      <c r="AM117" s="14">
        <f t="shared" si="15"/>
        <v>82</v>
      </c>
      <c r="AN117" s="14">
        <v>16</v>
      </c>
      <c r="AO117" s="14">
        <v>13</v>
      </c>
      <c r="AP117" s="14">
        <v>13</v>
      </c>
      <c r="AQ117" s="14">
        <v>0</v>
      </c>
    </row>
    <row r="118" spans="1:114" ht="15" customHeight="1">
      <c r="A118" s="14" t="s">
        <v>315</v>
      </c>
      <c r="B118" s="14" t="s">
        <v>249</v>
      </c>
      <c r="C118" s="14">
        <v>877</v>
      </c>
      <c r="D118" s="14">
        <v>408</v>
      </c>
      <c r="E118" s="14">
        <v>580</v>
      </c>
      <c r="F118" s="14">
        <v>271</v>
      </c>
      <c r="G118" s="14">
        <v>459</v>
      </c>
      <c r="H118" s="14">
        <v>190</v>
      </c>
      <c r="I118" s="14">
        <v>371</v>
      </c>
      <c r="J118" s="14">
        <v>137</v>
      </c>
      <c r="K118" s="473">
        <v>2287</v>
      </c>
      <c r="L118" s="473">
        <v>1006</v>
      </c>
      <c r="M118" s="14" t="s">
        <v>315</v>
      </c>
      <c r="N118" s="14" t="s">
        <v>249</v>
      </c>
      <c r="O118" s="14">
        <v>70</v>
      </c>
      <c r="P118" s="14">
        <v>35</v>
      </c>
      <c r="Q118" s="466">
        <v>31</v>
      </c>
      <c r="R118" s="14">
        <v>12</v>
      </c>
      <c r="S118" s="14">
        <v>55</v>
      </c>
      <c r="T118" s="14">
        <v>33</v>
      </c>
      <c r="U118" s="14">
        <v>118</v>
      </c>
      <c r="V118" s="14">
        <v>33</v>
      </c>
      <c r="W118" s="473">
        <v>274</v>
      </c>
      <c r="X118" s="473">
        <v>113</v>
      </c>
      <c r="Y118" s="431" t="s">
        <v>315</v>
      </c>
      <c r="Z118" s="14" t="s">
        <v>249</v>
      </c>
      <c r="AA118" s="14">
        <v>18</v>
      </c>
      <c r="AB118" s="14">
        <v>13</v>
      </c>
      <c r="AC118" s="14">
        <v>11</v>
      </c>
      <c r="AD118" s="14">
        <v>10</v>
      </c>
      <c r="AE118" s="14">
        <v>52</v>
      </c>
      <c r="AF118" s="14">
        <v>40</v>
      </c>
      <c r="AG118" s="14">
        <v>5</v>
      </c>
      <c r="AH118" s="14">
        <v>45</v>
      </c>
      <c r="AI118" s="14">
        <v>47</v>
      </c>
      <c r="AJ118" s="14">
        <v>19</v>
      </c>
      <c r="AK118" s="14">
        <v>0</v>
      </c>
      <c r="AL118" s="14">
        <v>0</v>
      </c>
      <c r="AM118" s="14">
        <f t="shared" si="15"/>
        <v>66</v>
      </c>
      <c r="AN118" s="14">
        <v>10</v>
      </c>
      <c r="AO118" s="14">
        <v>8</v>
      </c>
      <c r="AP118" s="14">
        <v>8</v>
      </c>
      <c r="AQ118" s="14">
        <v>0</v>
      </c>
    </row>
    <row r="119" spans="1:114" ht="15" customHeight="1">
      <c r="A119" s="14" t="s">
        <v>315</v>
      </c>
      <c r="B119" s="14" t="s">
        <v>316</v>
      </c>
      <c r="C119" s="14">
        <v>2129</v>
      </c>
      <c r="D119" s="14">
        <v>933</v>
      </c>
      <c r="E119" s="14">
        <v>1459</v>
      </c>
      <c r="F119" s="14">
        <v>532</v>
      </c>
      <c r="G119" s="14">
        <v>899</v>
      </c>
      <c r="H119" s="14">
        <v>276</v>
      </c>
      <c r="I119" s="14">
        <v>717</v>
      </c>
      <c r="J119" s="14">
        <v>213</v>
      </c>
      <c r="K119" s="473">
        <v>5204</v>
      </c>
      <c r="L119" s="473">
        <v>1954</v>
      </c>
      <c r="M119" s="14" t="s">
        <v>315</v>
      </c>
      <c r="N119" s="14" t="s">
        <v>316</v>
      </c>
      <c r="O119" s="14">
        <v>290</v>
      </c>
      <c r="P119" s="14">
        <v>132</v>
      </c>
      <c r="Q119" s="466">
        <v>154</v>
      </c>
      <c r="R119" s="14">
        <v>57</v>
      </c>
      <c r="S119" s="14">
        <v>80</v>
      </c>
      <c r="T119" s="14">
        <v>17</v>
      </c>
      <c r="U119" s="14">
        <v>359</v>
      </c>
      <c r="V119" s="14">
        <v>93</v>
      </c>
      <c r="W119" s="473">
        <v>883</v>
      </c>
      <c r="X119" s="473">
        <v>299</v>
      </c>
      <c r="Y119" s="431" t="s">
        <v>315</v>
      </c>
      <c r="Z119" s="14" t="s">
        <v>316</v>
      </c>
      <c r="AA119" s="14">
        <v>31</v>
      </c>
      <c r="AB119" s="14">
        <v>24</v>
      </c>
      <c r="AC119" s="14">
        <v>18</v>
      </c>
      <c r="AD119" s="14">
        <v>15</v>
      </c>
      <c r="AE119" s="14">
        <v>88</v>
      </c>
      <c r="AF119" s="14">
        <v>53</v>
      </c>
      <c r="AG119" s="14">
        <v>9</v>
      </c>
      <c r="AH119" s="14">
        <v>62</v>
      </c>
      <c r="AI119" s="14">
        <v>89</v>
      </c>
      <c r="AJ119" s="14">
        <v>13</v>
      </c>
      <c r="AK119" s="14">
        <v>6</v>
      </c>
      <c r="AL119" s="14">
        <v>0</v>
      </c>
      <c r="AM119" s="14">
        <f t="shared" si="15"/>
        <v>108</v>
      </c>
      <c r="AN119" s="14">
        <v>16</v>
      </c>
      <c r="AO119" s="14">
        <v>11</v>
      </c>
      <c r="AP119" s="14">
        <v>11</v>
      </c>
      <c r="AQ119" s="14">
        <v>0</v>
      </c>
    </row>
    <row r="120" spans="1:114" ht="15" customHeight="1">
      <c r="A120" s="14" t="s">
        <v>315</v>
      </c>
      <c r="B120" s="14" t="s">
        <v>317</v>
      </c>
      <c r="C120" s="14">
        <v>684</v>
      </c>
      <c r="D120" s="14">
        <v>257</v>
      </c>
      <c r="E120" s="14">
        <v>573</v>
      </c>
      <c r="F120" s="14">
        <v>229</v>
      </c>
      <c r="G120" s="14">
        <v>415</v>
      </c>
      <c r="H120" s="14">
        <v>162</v>
      </c>
      <c r="I120" s="14">
        <v>374</v>
      </c>
      <c r="J120" s="14">
        <v>147</v>
      </c>
      <c r="K120" s="473">
        <v>2046</v>
      </c>
      <c r="L120" s="473">
        <v>795</v>
      </c>
      <c r="M120" s="14" t="s">
        <v>315</v>
      </c>
      <c r="N120" s="14" t="s">
        <v>317</v>
      </c>
      <c r="O120" s="14">
        <v>150</v>
      </c>
      <c r="P120" s="14">
        <v>66</v>
      </c>
      <c r="Q120" s="466">
        <v>100</v>
      </c>
      <c r="R120" s="14">
        <v>38</v>
      </c>
      <c r="S120" s="14">
        <v>76</v>
      </c>
      <c r="T120" s="14">
        <v>30</v>
      </c>
      <c r="U120" s="14">
        <v>124</v>
      </c>
      <c r="V120" s="14">
        <v>49</v>
      </c>
      <c r="W120" s="473">
        <v>450</v>
      </c>
      <c r="X120" s="473">
        <v>183</v>
      </c>
      <c r="Y120" s="431" t="s">
        <v>315</v>
      </c>
      <c r="Z120" s="14" t="s">
        <v>317</v>
      </c>
      <c r="AA120" s="14">
        <v>15</v>
      </c>
      <c r="AB120" s="14">
        <v>13</v>
      </c>
      <c r="AC120" s="14">
        <v>11</v>
      </c>
      <c r="AD120" s="14">
        <v>11</v>
      </c>
      <c r="AE120" s="14">
        <v>50</v>
      </c>
      <c r="AF120" s="14">
        <v>41</v>
      </c>
      <c r="AG120" s="14">
        <v>2</v>
      </c>
      <c r="AH120" s="14">
        <v>43</v>
      </c>
      <c r="AI120" s="14">
        <v>58</v>
      </c>
      <c r="AJ120" s="14">
        <v>11</v>
      </c>
      <c r="AK120" s="14">
        <v>0</v>
      </c>
      <c r="AL120" s="14">
        <v>0</v>
      </c>
      <c r="AM120" s="14">
        <f t="shared" si="15"/>
        <v>69</v>
      </c>
      <c r="AN120" s="14">
        <v>15</v>
      </c>
      <c r="AO120" s="14">
        <v>7</v>
      </c>
      <c r="AP120" s="14">
        <v>7</v>
      </c>
      <c r="AQ120" s="14">
        <v>0</v>
      </c>
    </row>
    <row r="121" spans="1:114" ht="15" customHeight="1">
      <c r="A121" s="14" t="s">
        <v>315</v>
      </c>
      <c r="B121" s="14" t="s">
        <v>225</v>
      </c>
      <c r="C121" s="14">
        <v>807</v>
      </c>
      <c r="D121" s="14">
        <v>293</v>
      </c>
      <c r="E121" s="14">
        <v>492</v>
      </c>
      <c r="F121" s="14">
        <v>174</v>
      </c>
      <c r="G121" s="14">
        <v>335</v>
      </c>
      <c r="H121" s="14">
        <v>108</v>
      </c>
      <c r="I121" s="14">
        <v>240</v>
      </c>
      <c r="J121" s="14">
        <v>73</v>
      </c>
      <c r="K121" s="473">
        <v>1874</v>
      </c>
      <c r="L121" s="473">
        <v>648</v>
      </c>
      <c r="M121" s="14" t="s">
        <v>315</v>
      </c>
      <c r="N121" s="14" t="s">
        <v>225</v>
      </c>
      <c r="O121" s="14">
        <v>132</v>
      </c>
      <c r="P121" s="14">
        <v>56</v>
      </c>
      <c r="Q121" s="466">
        <v>53</v>
      </c>
      <c r="R121" s="14">
        <v>22</v>
      </c>
      <c r="S121" s="14">
        <v>78</v>
      </c>
      <c r="T121" s="14">
        <v>18</v>
      </c>
      <c r="U121" s="14">
        <v>69</v>
      </c>
      <c r="V121" s="14">
        <v>26</v>
      </c>
      <c r="W121" s="473">
        <v>332</v>
      </c>
      <c r="X121" s="473">
        <v>122</v>
      </c>
      <c r="Y121" s="431" t="s">
        <v>315</v>
      </c>
      <c r="Z121" s="14" t="s">
        <v>225</v>
      </c>
      <c r="AA121" s="14">
        <v>15</v>
      </c>
      <c r="AB121" s="14">
        <v>9</v>
      </c>
      <c r="AC121" s="14">
        <v>7</v>
      </c>
      <c r="AD121" s="14">
        <v>6</v>
      </c>
      <c r="AE121" s="14">
        <v>37</v>
      </c>
      <c r="AF121" s="14">
        <v>24</v>
      </c>
      <c r="AG121" s="14">
        <v>5</v>
      </c>
      <c r="AH121" s="14">
        <v>29</v>
      </c>
      <c r="AI121" s="14">
        <v>43</v>
      </c>
      <c r="AJ121" s="14">
        <v>16</v>
      </c>
      <c r="AK121" s="14">
        <v>0</v>
      </c>
      <c r="AL121" s="14">
        <v>0</v>
      </c>
      <c r="AM121" s="14">
        <f t="shared" si="15"/>
        <v>59</v>
      </c>
      <c r="AN121" s="14">
        <v>1</v>
      </c>
      <c r="AO121" s="14">
        <v>4</v>
      </c>
      <c r="AP121" s="14">
        <v>4</v>
      </c>
      <c r="AQ121" s="14">
        <v>0</v>
      </c>
    </row>
    <row r="122" spans="1:114" ht="15" customHeight="1">
      <c r="A122" s="14" t="s">
        <v>315</v>
      </c>
      <c r="B122" s="14" t="s">
        <v>250</v>
      </c>
      <c r="C122" s="14">
        <v>1617</v>
      </c>
      <c r="D122" s="14">
        <v>656</v>
      </c>
      <c r="E122" s="14">
        <v>1086</v>
      </c>
      <c r="F122" s="14">
        <v>408</v>
      </c>
      <c r="G122" s="14">
        <v>826</v>
      </c>
      <c r="H122" s="14">
        <v>285</v>
      </c>
      <c r="I122" s="14">
        <v>704</v>
      </c>
      <c r="J122" s="14">
        <v>253</v>
      </c>
      <c r="K122" s="473">
        <v>4233</v>
      </c>
      <c r="L122" s="473">
        <v>1602</v>
      </c>
      <c r="M122" s="14" t="s">
        <v>315</v>
      </c>
      <c r="N122" s="14" t="s">
        <v>250</v>
      </c>
      <c r="O122" s="14">
        <v>262</v>
      </c>
      <c r="P122" s="14">
        <v>103</v>
      </c>
      <c r="Q122" s="466">
        <v>103</v>
      </c>
      <c r="R122" s="14">
        <v>30</v>
      </c>
      <c r="S122" s="14">
        <v>119</v>
      </c>
      <c r="T122" s="14">
        <v>55</v>
      </c>
      <c r="U122" s="14">
        <v>163</v>
      </c>
      <c r="V122" s="14">
        <v>61</v>
      </c>
      <c r="W122" s="473">
        <v>647</v>
      </c>
      <c r="X122" s="473">
        <v>249</v>
      </c>
      <c r="Y122" s="431" t="s">
        <v>315</v>
      </c>
      <c r="Z122" s="14" t="s">
        <v>250</v>
      </c>
      <c r="AA122" s="14">
        <v>26</v>
      </c>
      <c r="AB122" s="14">
        <v>17</v>
      </c>
      <c r="AC122" s="14">
        <v>16</v>
      </c>
      <c r="AD122" s="14">
        <v>15</v>
      </c>
      <c r="AE122" s="14">
        <v>74</v>
      </c>
      <c r="AF122" s="14">
        <v>75</v>
      </c>
      <c r="AG122" s="14">
        <v>4</v>
      </c>
      <c r="AH122" s="14">
        <v>79</v>
      </c>
      <c r="AI122" s="14">
        <v>91</v>
      </c>
      <c r="AJ122" s="14">
        <v>16</v>
      </c>
      <c r="AK122" s="14">
        <v>6</v>
      </c>
      <c r="AL122" s="14">
        <v>1</v>
      </c>
      <c r="AM122" s="14">
        <f t="shared" si="15"/>
        <v>114</v>
      </c>
      <c r="AN122" s="14">
        <v>26</v>
      </c>
      <c r="AO122" s="14">
        <v>15</v>
      </c>
      <c r="AP122" s="14">
        <v>15</v>
      </c>
      <c r="AQ122" s="14">
        <v>0</v>
      </c>
    </row>
    <row r="123" spans="1:114">
      <c r="A123" s="143"/>
      <c r="B123" s="137"/>
      <c r="C123" s="143"/>
      <c r="D123" s="143"/>
      <c r="E123" s="143"/>
      <c r="F123" s="143"/>
      <c r="G123" s="143"/>
      <c r="H123" s="143"/>
      <c r="I123" s="143"/>
      <c r="J123" s="143"/>
      <c r="K123" s="267"/>
      <c r="L123" s="267"/>
      <c r="M123" s="143"/>
      <c r="N123" s="137"/>
      <c r="O123" s="143"/>
      <c r="P123" s="143"/>
      <c r="Q123" s="143"/>
      <c r="R123" s="143"/>
      <c r="S123" s="143"/>
      <c r="T123" s="143"/>
      <c r="U123" s="143"/>
      <c r="V123" s="143"/>
      <c r="W123" s="267"/>
      <c r="X123" s="267"/>
      <c r="Y123" s="435"/>
      <c r="Z123" s="137"/>
      <c r="AA123" s="143"/>
      <c r="AB123" s="143"/>
      <c r="AC123" s="143"/>
      <c r="AD123" s="143"/>
      <c r="AE123" s="143"/>
      <c r="AF123" s="143"/>
      <c r="AG123" s="143"/>
      <c r="AH123" s="143"/>
      <c r="AI123" s="143"/>
      <c r="AJ123" s="143"/>
      <c r="AK123" s="143"/>
      <c r="AL123" s="143"/>
      <c r="AM123" s="143"/>
      <c r="AN123" s="143"/>
      <c r="AO123" s="143"/>
      <c r="AP123" s="143"/>
      <c r="AQ123" s="143"/>
    </row>
    <row r="124" spans="1:114">
      <c r="A124" s="108" t="s">
        <v>398</v>
      </c>
      <c r="B124" s="108"/>
      <c r="C124" s="108"/>
      <c r="D124" s="108"/>
      <c r="E124" s="108"/>
      <c r="F124" s="108"/>
      <c r="G124" s="108"/>
      <c r="H124" s="108"/>
      <c r="I124" s="108"/>
      <c r="J124" s="147"/>
      <c r="K124" s="147"/>
      <c r="L124" s="108"/>
      <c r="M124" s="108" t="s">
        <v>399</v>
      </c>
      <c r="N124" s="108"/>
      <c r="O124" s="108"/>
      <c r="P124" s="108"/>
      <c r="Q124" s="108"/>
      <c r="R124" s="108"/>
      <c r="S124" s="108"/>
      <c r="T124" s="108"/>
      <c r="U124" s="112"/>
      <c r="V124" s="147"/>
      <c r="W124" s="147"/>
      <c r="X124" s="433"/>
      <c r="Y124" s="108" t="s">
        <v>32</v>
      </c>
      <c r="Z124" s="108"/>
      <c r="AA124" s="108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08"/>
      <c r="DJ124" s="111"/>
    </row>
    <row r="125" spans="1:114">
      <c r="A125" s="108" t="s">
        <v>190</v>
      </c>
      <c r="B125" s="108"/>
      <c r="C125" s="108"/>
      <c r="D125" s="108"/>
      <c r="E125" s="108"/>
      <c r="F125" s="108"/>
      <c r="G125" s="108"/>
      <c r="H125" s="108"/>
      <c r="I125" s="108"/>
      <c r="J125" s="147"/>
      <c r="K125" s="147"/>
      <c r="L125" s="108"/>
      <c r="M125" s="108" t="s">
        <v>190</v>
      </c>
      <c r="N125" s="108"/>
      <c r="O125" s="108"/>
      <c r="P125" s="108"/>
      <c r="Q125" s="108"/>
      <c r="R125" s="108"/>
      <c r="S125" s="108"/>
      <c r="T125" s="108"/>
      <c r="U125" s="112"/>
      <c r="V125" s="147"/>
      <c r="W125" s="147"/>
      <c r="X125" s="433"/>
      <c r="Y125" s="108" t="s">
        <v>426</v>
      </c>
      <c r="Z125" s="108"/>
      <c r="AA125" s="108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08"/>
      <c r="DJ125" s="111"/>
    </row>
    <row r="126" spans="1:114">
      <c r="A126" s="108" t="s">
        <v>279</v>
      </c>
      <c r="B126" s="112"/>
      <c r="C126" s="112"/>
      <c r="D126" s="112"/>
      <c r="E126" s="112"/>
      <c r="F126" s="112"/>
      <c r="G126" s="112"/>
      <c r="H126" s="112"/>
      <c r="I126" s="112"/>
      <c r="J126" s="479"/>
      <c r="K126" s="479"/>
      <c r="L126" s="112"/>
      <c r="M126" s="108" t="s">
        <v>279</v>
      </c>
      <c r="N126" s="112"/>
      <c r="O126" s="112"/>
      <c r="P126" s="112"/>
      <c r="Q126" s="112"/>
      <c r="R126" s="112"/>
      <c r="S126" s="112"/>
      <c r="T126" s="112"/>
      <c r="U126" s="112"/>
      <c r="V126" s="479"/>
      <c r="W126" s="479"/>
      <c r="X126" s="425"/>
      <c r="Y126" s="108" t="s">
        <v>279</v>
      </c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08"/>
      <c r="DJ126" s="111"/>
    </row>
    <row r="128" spans="1:114">
      <c r="A128" s="134" t="s">
        <v>264</v>
      </c>
      <c r="B128" s="111"/>
      <c r="K128" s="111" t="s">
        <v>112</v>
      </c>
      <c r="M128" s="134" t="s">
        <v>264</v>
      </c>
      <c r="N128" s="111"/>
      <c r="W128" s="111" t="s">
        <v>112</v>
      </c>
      <c r="X128" s="493"/>
      <c r="Y128" s="134" t="s">
        <v>264</v>
      </c>
      <c r="Z128" s="111"/>
      <c r="AO128" s="111" t="s">
        <v>112</v>
      </c>
    </row>
    <row r="129" spans="1:114">
      <c r="BC129" s="519"/>
      <c r="BD129" s="519"/>
      <c r="BE129" s="519"/>
      <c r="BF129" s="519"/>
      <c r="BG129" s="519"/>
      <c r="BH129" s="519"/>
      <c r="BI129" s="519"/>
      <c r="BJ129" s="519"/>
      <c r="BK129" s="519"/>
      <c r="BL129" s="519"/>
      <c r="BM129" s="519"/>
      <c r="BN129" s="519"/>
      <c r="BO129" s="519"/>
      <c r="BP129" s="519"/>
      <c r="BQ129" s="519"/>
      <c r="BR129" s="519"/>
      <c r="BS129" s="519"/>
      <c r="BT129" s="519"/>
      <c r="BU129" s="519"/>
      <c r="BV129" s="519"/>
      <c r="BW129" s="519"/>
      <c r="BX129" s="519"/>
      <c r="BY129" s="519"/>
      <c r="BZ129" s="519"/>
      <c r="CA129" s="519"/>
      <c r="CB129" s="519"/>
      <c r="CC129" s="519"/>
      <c r="CD129" s="519"/>
      <c r="CE129" s="519"/>
      <c r="CF129" s="519"/>
    </row>
    <row r="130" spans="1:114" s="345" customFormat="1" ht="19.5" customHeight="1">
      <c r="A130" s="389"/>
      <c r="B130" s="344"/>
      <c r="C130" s="150" t="s">
        <v>82</v>
      </c>
      <c r="D130" s="151"/>
      <c r="E130" s="150" t="s">
        <v>83</v>
      </c>
      <c r="F130" s="151"/>
      <c r="G130" s="150" t="s">
        <v>84</v>
      </c>
      <c r="H130" s="151"/>
      <c r="I130" s="150" t="s">
        <v>85</v>
      </c>
      <c r="J130" s="151"/>
      <c r="K130" s="476" t="s">
        <v>73</v>
      </c>
      <c r="L130" s="477"/>
      <c r="M130" s="344"/>
      <c r="N130" s="344"/>
      <c r="O130" s="150" t="s">
        <v>82</v>
      </c>
      <c r="P130" s="151"/>
      <c r="Q130" s="150" t="s">
        <v>83</v>
      </c>
      <c r="R130" s="151"/>
      <c r="S130" s="150" t="s">
        <v>84</v>
      </c>
      <c r="T130" s="151"/>
      <c r="U130" s="150" t="s">
        <v>85</v>
      </c>
      <c r="V130" s="151"/>
      <c r="W130" s="476" t="s">
        <v>73</v>
      </c>
      <c r="X130" s="477"/>
      <c r="Y130" s="427"/>
      <c r="Z130" s="319"/>
      <c r="AA130" s="564" t="s">
        <v>59</v>
      </c>
      <c r="AB130" s="565"/>
      <c r="AC130" s="565"/>
      <c r="AD130" s="565"/>
      <c r="AE130" s="566"/>
      <c r="AF130" s="312" t="s">
        <v>47</v>
      </c>
      <c r="AG130" s="311"/>
      <c r="AH130" s="312"/>
      <c r="AI130" s="312" t="s">
        <v>259</v>
      </c>
      <c r="AJ130" s="313"/>
      <c r="AK130" s="311"/>
      <c r="AL130" s="314"/>
      <c r="AM130" s="321"/>
      <c r="AN130" s="437"/>
      <c r="AO130" s="312" t="s">
        <v>176</v>
      </c>
      <c r="AP130" s="303"/>
      <c r="AQ130" s="317"/>
      <c r="AR130" s="519"/>
      <c r="AS130" s="519"/>
      <c r="AT130" s="519"/>
      <c r="AU130" s="519"/>
      <c r="AV130" s="519"/>
      <c r="AW130" s="519"/>
      <c r="AX130" s="519"/>
      <c r="AY130" s="519"/>
      <c r="AZ130" s="519"/>
      <c r="BA130" s="519"/>
      <c r="BB130" s="519"/>
      <c r="BC130" s="520"/>
      <c r="BD130" s="520"/>
      <c r="BE130" s="520"/>
      <c r="BF130" s="520"/>
      <c r="BG130" s="520"/>
      <c r="BH130" s="520"/>
      <c r="BI130" s="520"/>
      <c r="BJ130" s="520"/>
      <c r="BK130" s="520"/>
      <c r="BL130" s="520"/>
      <c r="BM130" s="520"/>
      <c r="BN130" s="520"/>
      <c r="BO130" s="520"/>
      <c r="BP130" s="520"/>
      <c r="BQ130" s="520"/>
      <c r="BR130" s="520"/>
      <c r="BS130" s="520"/>
      <c r="BT130" s="520"/>
      <c r="BU130" s="520"/>
      <c r="BV130" s="520"/>
      <c r="BW130" s="520"/>
      <c r="BX130" s="520"/>
      <c r="BY130" s="520"/>
      <c r="BZ130" s="520"/>
      <c r="CA130" s="520"/>
      <c r="CB130" s="520"/>
      <c r="CC130" s="520"/>
      <c r="CD130" s="520"/>
      <c r="CE130" s="520"/>
      <c r="CF130" s="520"/>
      <c r="CG130" s="519"/>
      <c r="CH130" s="519"/>
      <c r="CI130" s="519"/>
      <c r="CJ130" s="519"/>
      <c r="CK130" s="519"/>
      <c r="CL130" s="519"/>
      <c r="CM130" s="519"/>
      <c r="CN130" s="519"/>
      <c r="CO130" s="519"/>
      <c r="CP130" s="519"/>
      <c r="CQ130" s="519"/>
      <c r="CR130" s="519"/>
      <c r="CS130" s="519"/>
      <c r="CT130" s="519"/>
      <c r="CU130" s="519"/>
      <c r="CV130" s="519"/>
      <c r="CW130" s="519"/>
      <c r="CX130" s="519"/>
      <c r="CY130" s="519"/>
      <c r="CZ130" s="519"/>
      <c r="DA130" s="519"/>
      <c r="DB130" s="519"/>
      <c r="DC130" s="519"/>
      <c r="DD130" s="519"/>
      <c r="DE130" s="519"/>
      <c r="DF130" s="519"/>
      <c r="DG130" s="519"/>
      <c r="DH130" s="519"/>
      <c r="DI130" s="519"/>
      <c r="DJ130" s="519"/>
    </row>
    <row r="131" spans="1:114" s="354" customFormat="1" ht="25.5" customHeight="1">
      <c r="A131" s="390" t="s">
        <v>338</v>
      </c>
      <c r="B131" s="188" t="s">
        <v>191</v>
      </c>
      <c r="C131" s="193" t="s">
        <v>257</v>
      </c>
      <c r="D131" s="193" t="s">
        <v>79</v>
      </c>
      <c r="E131" s="193" t="s">
        <v>257</v>
      </c>
      <c r="F131" s="193" t="s">
        <v>79</v>
      </c>
      <c r="G131" s="193" t="s">
        <v>257</v>
      </c>
      <c r="H131" s="193" t="s">
        <v>79</v>
      </c>
      <c r="I131" s="193" t="s">
        <v>257</v>
      </c>
      <c r="J131" s="193" t="s">
        <v>79</v>
      </c>
      <c r="K131" s="195" t="s">
        <v>257</v>
      </c>
      <c r="L131" s="195" t="s">
        <v>79</v>
      </c>
      <c r="M131" s="390" t="s">
        <v>338</v>
      </c>
      <c r="N131" s="188" t="s">
        <v>191</v>
      </c>
      <c r="O131" s="193" t="s">
        <v>257</v>
      </c>
      <c r="P131" s="193" t="s">
        <v>79</v>
      </c>
      <c r="Q131" s="193" t="s">
        <v>257</v>
      </c>
      <c r="R131" s="193" t="s">
        <v>79</v>
      </c>
      <c r="S131" s="193" t="s">
        <v>257</v>
      </c>
      <c r="T131" s="193" t="s">
        <v>79</v>
      </c>
      <c r="U131" s="193" t="s">
        <v>257</v>
      </c>
      <c r="V131" s="193" t="s">
        <v>79</v>
      </c>
      <c r="W131" s="195" t="s">
        <v>257</v>
      </c>
      <c r="X131" s="195" t="s">
        <v>79</v>
      </c>
      <c r="Y131" s="428" t="s">
        <v>338</v>
      </c>
      <c r="Z131" s="353" t="s">
        <v>191</v>
      </c>
      <c r="AA131" s="346" t="s">
        <v>86</v>
      </c>
      <c r="AB131" s="346" t="s">
        <v>87</v>
      </c>
      <c r="AC131" s="346" t="s">
        <v>88</v>
      </c>
      <c r="AD131" s="346" t="s">
        <v>89</v>
      </c>
      <c r="AE131" s="347" t="s">
        <v>73</v>
      </c>
      <c r="AF131" s="284" t="s">
        <v>183</v>
      </c>
      <c r="AG131" s="284" t="s">
        <v>184</v>
      </c>
      <c r="AH131" s="271" t="s">
        <v>182</v>
      </c>
      <c r="AI131" s="284" t="s">
        <v>258</v>
      </c>
      <c r="AJ131" s="271" t="s">
        <v>185</v>
      </c>
      <c r="AK131" s="271" t="s">
        <v>90</v>
      </c>
      <c r="AL131" s="271" t="s">
        <v>186</v>
      </c>
      <c r="AM131" s="272" t="s">
        <v>187</v>
      </c>
      <c r="AN131" s="437" t="s">
        <v>58</v>
      </c>
      <c r="AO131" s="285" t="s">
        <v>65</v>
      </c>
      <c r="AP131" s="273" t="s">
        <v>63</v>
      </c>
      <c r="AQ131" s="285" t="s">
        <v>66</v>
      </c>
      <c r="AR131" s="520"/>
      <c r="AS131" s="520"/>
      <c r="AT131" s="520"/>
      <c r="AU131" s="520"/>
      <c r="AV131" s="520"/>
      <c r="AW131" s="520"/>
      <c r="AX131" s="520"/>
      <c r="AY131" s="520"/>
      <c r="AZ131" s="520"/>
      <c r="BA131" s="520"/>
      <c r="BB131" s="520"/>
      <c r="BC131" s="133"/>
      <c r="BD131" s="133"/>
      <c r="BE131" s="133"/>
      <c r="BF131" s="133"/>
      <c r="BG131" s="133"/>
      <c r="BH131" s="133"/>
      <c r="BI131" s="133"/>
      <c r="BJ131" s="133"/>
      <c r="BK131" s="133"/>
      <c r="BL131" s="133"/>
      <c r="BM131" s="133"/>
      <c r="BN131" s="133"/>
      <c r="BO131" s="133"/>
      <c r="BP131" s="133"/>
      <c r="BQ131" s="133"/>
      <c r="BR131" s="133"/>
      <c r="BS131" s="133"/>
      <c r="BT131" s="133"/>
      <c r="BU131" s="133"/>
      <c r="BV131" s="133"/>
      <c r="BW131" s="133"/>
      <c r="BX131" s="133"/>
      <c r="BY131" s="133"/>
      <c r="BZ131" s="133"/>
      <c r="CA131" s="133"/>
      <c r="CB131" s="133"/>
      <c r="CC131" s="133"/>
      <c r="CD131" s="133"/>
      <c r="CE131" s="133"/>
      <c r="CF131" s="133"/>
      <c r="CG131" s="520"/>
      <c r="CH131" s="520"/>
      <c r="CI131" s="520"/>
      <c r="CJ131" s="520"/>
      <c r="CK131" s="520"/>
      <c r="CL131" s="520"/>
      <c r="CM131" s="520"/>
      <c r="CN131" s="520"/>
      <c r="CO131" s="520"/>
      <c r="CP131" s="520"/>
      <c r="CQ131" s="520"/>
      <c r="CR131" s="520"/>
      <c r="CS131" s="520"/>
      <c r="CT131" s="520"/>
      <c r="CU131" s="520"/>
      <c r="CV131" s="520"/>
      <c r="CW131" s="520"/>
      <c r="CX131" s="520"/>
      <c r="CY131" s="520"/>
      <c r="CZ131" s="520"/>
      <c r="DA131" s="520"/>
      <c r="DB131" s="520"/>
      <c r="DC131" s="520"/>
      <c r="DD131" s="520"/>
      <c r="DE131" s="520"/>
      <c r="DF131" s="520"/>
      <c r="DG131" s="520"/>
      <c r="DH131" s="520"/>
      <c r="DI131" s="520"/>
      <c r="DJ131" s="520"/>
    </row>
    <row r="132" spans="1:114">
      <c r="A132" s="142"/>
      <c r="B132" s="72"/>
      <c r="C132" s="142"/>
      <c r="D132" s="142"/>
      <c r="E132" s="142"/>
      <c r="F132" s="142"/>
      <c r="G132" s="142"/>
      <c r="H132" s="142"/>
      <c r="I132" s="142"/>
      <c r="J132" s="142"/>
      <c r="K132" s="478"/>
      <c r="L132" s="478"/>
      <c r="M132" s="142"/>
      <c r="N132" s="72"/>
      <c r="O132" s="142"/>
      <c r="P132" s="142"/>
      <c r="Q132" s="142"/>
      <c r="R132" s="142"/>
      <c r="S132" s="142"/>
      <c r="T132" s="142"/>
      <c r="U132" s="142"/>
      <c r="V132" s="142"/>
      <c r="W132" s="478"/>
      <c r="X132" s="478"/>
      <c r="Y132" s="177"/>
      <c r="Z132" s="196"/>
      <c r="AA132" s="197"/>
      <c r="AB132" s="197"/>
      <c r="AC132" s="197"/>
      <c r="AD132" s="197"/>
      <c r="AE132" s="197"/>
      <c r="AF132" s="233"/>
      <c r="AG132" s="233"/>
      <c r="AH132" s="233"/>
      <c r="AI132" s="84"/>
      <c r="AJ132" s="84"/>
      <c r="AK132" s="84"/>
      <c r="AL132" s="84"/>
      <c r="AM132" s="84"/>
      <c r="AN132" s="233"/>
      <c r="AO132" s="84"/>
      <c r="AP132" s="238"/>
      <c r="AQ132" s="142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</row>
    <row r="133" spans="1:114" s="23" customFormat="1">
      <c r="A133" s="15"/>
      <c r="B133" s="8" t="s">
        <v>81</v>
      </c>
      <c r="C133" s="15">
        <f t="shared" ref="C133:L133" si="16">SUM(C135:C152)</f>
        <v>25232</v>
      </c>
      <c r="D133" s="15">
        <f t="shared" si="16"/>
        <v>12726</v>
      </c>
      <c r="E133" s="15">
        <f t="shared" si="16"/>
        <v>14113</v>
      </c>
      <c r="F133" s="15">
        <f t="shared" si="16"/>
        <v>6996</v>
      </c>
      <c r="G133" s="15">
        <f t="shared" si="16"/>
        <v>11200</v>
      </c>
      <c r="H133" s="15">
        <f t="shared" si="16"/>
        <v>5526</v>
      </c>
      <c r="I133" s="15">
        <f t="shared" si="16"/>
        <v>10177</v>
      </c>
      <c r="J133" s="15">
        <f t="shared" si="16"/>
        <v>4860</v>
      </c>
      <c r="K133" s="77">
        <f t="shared" si="16"/>
        <v>60722</v>
      </c>
      <c r="L133" s="77">
        <f t="shared" si="16"/>
        <v>30108</v>
      </c>
      <c r="M133" s="15"/>
      <c r="N133" s="8" t="s">
        <v>81</v>
      </c>
      <c r="O133" s="15">
        <f t="shared" ref="O133:X133" si="17">SUM(O135:O152)</f>
        <v>2285</v>
      </c>
      <c r="P133" s="15">
        <f t="shared" si="17"/>
        <v>1149</v>
      </c>
      <c r="Q133" s="77">
        <f t="shared" si="17"/>
        <v>1810</v>
      </c>
      <c r="R133" s="15">
        <f t="shared" si="17"/>
        <v>963</v>
      </c>
      <c r="S133" s="15">
        <f t="shared" si="17"/>
        <v>1389</v>
      </c>
      <c r="T133" s="15">
        <f t="shared" si="17"/>
        <v>696</v>
      </c>
      <c r="U133" s="15">
        <f t="shared" si="17"/>
        <v>3119</v>
      </c>
      <c r="V133" s="15">
        <f t="shared" si="17"/>
        <v>1500</v>
      </c>
      <c r="W133" s="77">
        <f t="shared" si="17"/>
        <v>8603</v>
      </c>
      <c r="X133" s="77">
        <f t="shared" si="17"/>
        <v>4308</v>
      </c>
      <c r="Y133" s="434"/>
      <c r="Z133" s="8" t="s">
        <v>81</v>
      </c>
      <c r="AA133" s="15">
        <f t="shared" ref="AA133:AQ133" si="18">SUM(AA135:AA152)</f>
        <v>462</v>
      </c>
      <c r="AB133" s="15">
        <f t="shared" si="18"/>
        <v>282</v>
      </c>
      <c r="AC133" s="15">
        <f t="shared" si="18"/>
        <v>243</v>
      </c>
      <c r="AD133" s="15">
        <f t="shared" si="18"/>
        <v>229</v>
      </c>
      <c r="AE133" s="15">
        <f t="shared" si="18"/>
        <v>1216</v>
      </c>
      <c r="AF133" s="15">
        <f t="shared" si="18"/>
        <v>978</v>
      </c>
      <c r="AG133" s="15">
        <f t="shared" si="18"/>
        <v>135</v>
      </c>
      <c r="AH133" s="15">
        <f t="shared" si="18"/>
        <v>1113</v>
      </c>
      <c r="AI133" s="15">
        <f t="shared" si="18"/>
        <v>1144</v>
      </c>
      <c r="AJ133" s="15">
        <f t="shared" si="18"/>
        <v>478</v>
      </c>
      <c r="AK133" s="15">
        <f t="shared" si="18"/>
        <v>36</v>
      </c>
      <c r="AL133" s="15">
        <f t="shared" si="18"/>
        <v>17</v>
      </c>
      <c r="AM133" s="15">
        <f t="shared" si="18"/>
        <v>1675</v>
      </c>
      <c r="AN133" s="15">
        <f t="shared" si="18"/>
        <v>373</v>
      </c>
      <c r="AO133" s="15">
        <f t="shared" si="18"/>
        <v>162</v>
      </c>
      <c r="AP133" s="15">
        <f t="shared" si="18"/>
        <v>159</v>
      </c>
      <c r="AQ133" s="15">
        <f t="shared" si="18"/>
        <v>3</v>
      </c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</row>
    <row r="134" spans="1:114" s="23" customFormat="1">
      <c r="A134" s="15"/>
      <c r="B134" s="8"/>
      <c r="C134" s="15"/>
      <c r="D134" s="15"/>
      <c r="E134" s="15"/>
      <c r="F134" s="15"/>
      <c r="G134" s="15"/>
      <c r="H134" s="15"/>
      <c r="I134" s="15"/>
      <c r="J134" s="15"/>
      <c r="K134" s="77"/>
      <c r="L134" s="77"/>
      <c r="M134" s="15"/>
      <c r="N134" s="8"/>
      <c r="O134" s="15"/>
      <c r="P134" s="15"/>
      <c r="Q134" s="77"/>
      <c r="R134" s="15"/>
      <c r="S134" s="15"/>
      <c r="T134" s="15"/>
      <c r="U134" s="15"/>
      <c r="V134" s="15"/>
      <c r="W134" s="77"/>
      <c r="X134" s="77"/>
      <c r="Y134" s="434"/>
      <c r="Z134" s="8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526"/>
      <c r="BD134" s="526"/>
      <c r="BE134" s="526"/>
      <c r="BF134" s="526"/>
      <c r="BG134" s="526"/>
      <c r="BH134" s="526"/>
      <c r="BI134" s="526"/>
      <c r="BJ134" s="526"/>
      <c r="BK134" s="526"/>
      <c r="BL134" s="526"/>
      <c r="BM134" s="526"/>
      <c r="BN134" s="526"/>
      <c r="BO134" s="526"/>
      <c r="BP134" s="526"/>
      <c r="BQ134" s="526"/>
      <c r="BR134" s="526"/>
      <c r="BS134" s="526"/>
      <c r="BT134" s="526"/>
      <c r="BU134" s="526"/>
      <c r="BV134" s="526"/>
      <c r="BW134" s="526"/>
      <c r="BX134" s="526"/>
      <c r="BY134" s="526"/>
      <c r="BZ134" s="526"/>
      <c r="CA134" s="526"/>
      <c r="CB134" s="526"/>
      <c r="CC134" s="526"/>
      <c r="CD134" s="526"/>
      <c r="CE134" s="526"/>
      <c r="CF134" s="526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</row>
    <row r="135" spans="1:114" s="280" customFormat="1" ht="15" customHeight="1">
      <c r="A135" s="14" t="s">
        <v>318</v>
      </c>
      <c r="B135" s="14" t="s">
        <v>251</v>
      </c>
      <c r="C135" s="14">
        <v>2629</v>
      </c>
      <c r="D135" s="14">
        <v>1471</v>
      </c>
      <c r="E135" s="14">
        <v>1650</v>
      </c>
      <c r="F135" s="14">
        <v>878</v>
      </c>
      <c r="G135" s="14">
        <v>1359</v>
      </c>
      <c r="H135" s="14">
        <v>712</v>
      </c>
      <c r="I135" s="14">
        <v>1138</v>
      </c>
      <c r="J135" s="14">
        <v>602</v>
      </c>
      <c r="K135" s="473">
        <v>6776</v>
      </c>
      <c r="L135" s="473">
        <v>3663</v>
      </c>
      <c r="M135" s="14" t="s">
        <v>318</v>
      </c>
      <c r="N135" s="14" t="s">
        <v>251</v>
      </c>
      <c r="O135" s="14">
        <v>215</v>
      </c>
      <c r="P135" s="14">
        <v>111</v>
      </c>
      <c r="Q135" s="466">
        <v>169</v>
      </c>
      <c r="R135" s="14">
        <v>92</v>
      </c>
      <c r="S135" s="14">
        <v>117</v>
      </c>
      <c r="T135" s="14">
        <v>69</v>
      </c>
      <c r="U135" s="14">
        <v>331</v>
      </c>
      <c r="V135" s="14">
        <v>174</v>
      </c>
      <c r="W135" s="473">
        <v>832</v>
      </c>
      <c r="X135" s="473">
        <v>446</v>
      </c>
      <c r="Y135" s="431" t="s">
        <v>318</v>
      </c>
      <c r="Z135" s="423" t="s">
        <v>251</v>
      </c>
      <c r="AA135" s="14">
        <v>53</v>
      </c>
      <c r="AB135" s="14">
        <v>33</v>
      </c>
      <c r="AC135" s="14">
        <v>30</v>
      </c>
      <c r="AD135" s="14">
        <v>24</v>
      </c>
      <c r="AE135" s="14">
        <v>140</v>
      </c>
      <c r="AF135" s="14">
        <v>130</v>
      </c>
      <c r="AG135" s="14">
        <v>8</v>
      </c>
      <c r="AH135" s="14">
        <v>138</v>
      </c>
      <c r="AI135" s="14">
        <v>172</v>
      </c>
      <c r="AJ135" s="14">
        <v>47</v>
      </c>
      <c r="AK135" s="14">
        <v>0</v>
      </c>
      <c r="AL135" s="14">
        <v>0</v>
      </c>
      <c r="AM135" s="14">
        <f>+AI135+AJ135+AK135+AL135</f>
        <v>219</v>
      </c>
      <c r="AN135" s="14">
        <v>54</v>
      </c>
      <c r="AO135" s="14">
        <v>17</v>
      </c>
      <c r="AP135" s="14">
        <v>17</v>
      </c>
      <c r="AQ135" s="14">
        <v>0</v>
      </c>
      <c r="AR135" s="526"/>
      <c r="AS135" s="526"/>
      <c r="AT135" s="526"/>
      <c r="AU135" s="526"/>
      <c r="AV135" s="526"/>
      <c r="AW135" s="526"/>
      <c r="AX135" s="526"/>
      <c r="AY135" s="2"/>
      <c r="AZ135" s="2"/>
      <c r="BA135" s="2"/>
      <c r="BB135" s="2"/>
      <c r="BC135" s="2"/>
      <c r="BD135" s="2"/>
      <c r="BE135" s="522"/>
      <c r="BF135" s="133"/>
      <c r="BG135" s="133"/>
      <c r="BH135" s="133"/>
      <c r="BI135" s="133"/>
      <c r="BJ135" s="133"/>
      <c r="BK135" s="133"/>
      <c r="BL135" s="133"/>
      <c r="BM135" s="133"/>
      <c r="BN135" s="133"/>
      <c r="BO135" s="133"/>
      <c r="BP135" s="133"/>
      <c r="BQ135" s="133"/>
      <c r="BR135" s="133"/>
      <c r="BS135" s="133"/>
      <c r="BT135" s="133"/>
      <c r="BU135" s="133"/>
      <c r="BV135" s="133"/>
      <c r="BW135" s="133"/>
      <c r="BX135" s="133"/>
      <c r="BY135" s="133"/>
      <c r="BZ135" s="133"/>
      <c r="CA135" s="133"/>
      <c r="CB135" s="133"/>
      <c r="CC135" s="133"/>
      <c r="CD135" s="133"/>
      <c r="CE135" s="133"/>
      <c r="CF135" s="133"/>
      <c r="CG135" s="526"/>
      <c r="CH135" s="526"/>
      <c r="CI135" s="526"/>
      <c r="CJ135" s="526"/>
      <c r="CK135" s="526"/>
      <c r="CL135" s="526"/>
      <c r="CM135" s="526"/>
      <c r="CN135" s="526"/>
      <c r="CO135" s="526"/>
      <c r="CP135" s="526"/>
      <c r="CQ135" s="526"/>
      <c r="CR135" s="526"/>
      <c r="CS135" s="526"/>
      <c r="CT135" s="526"/>
      <c r="CU135" s="526"/>
      <c r="CV135" s="526"/>
      <c r="CW135" s="526"/>
      <c r="CX135" s="526"/>
      <c r="CY135" s="526"/>
      <c r="CZ135" s="526"/>
      <c r="DA135" s="526"/>
      <c r="DB135" s="526"/>
      <c r="DC135" s="526"/>
      <c r="DD135" s="526"/>
      <c r="DE135" s="526"/>
      <c r="DF135" s="526"/>
      <c r="DG135" s="526"/>
      <c r="DH135" s="526"/>
      <c r="DI135" s="526"/>
      <c r="DJ135" s="526"/>
    </row>
    <row r="136" spans="1:114" ht="15" customHeight="1">
      <c r="A136" s="14" t="s">
        <v>318</v>
      </c>
      <c r="B136" s="14" t="s">
        <v>48</v>
      </c>
      <c r="C136" s="14">
        <v>1978</v>
      </c>
      <c r="D136" s="14">
        <v>1037</v>
      </c>
      <c r="E136" s="14">
        <v>1676</v>
      </c>
      <c r="F136" s="14">
        <v>867</v>
      </c>
      <c r="G136" s="14">
        <v>1184</v>
      </c>
      <c r="H136" s="14">
        <v>612</v>
      </c>
      <c r="I136" s="14">
        <v>1146</v>
      </c>
      <c r="J136" s="14">
        <v>587</v>
      </c>
      <c r="K136" s="473">
        <v>5984</v>
      </c>
      <c r="L136" s="473">
        <v>3103</v>
      </c>
      <c r="M136" s="14" t="s">
        <v>318</v>
      </c>
      <c r="N136" s="14" t="s">
        <v>48</v>
      </c>
      <c r="O136" s="14">
        <v>19</v>
      </c>
      <c r="P136" s="14">
        <v>8</v>
      </c>
      <c r="Q136" s="466">
        <v>88</v>
      </c>
      <c r="R136" s="14">
        <v>53</v>
      </c>
      <c r="S136" s="14">
        <v>74</v>
      </c>
      <c r="T136" s="14">
        <v>49</v>
      </c>
      <c r="U136" s="14">
        <v>355</v>
      </c>
      <c r="V136" s="14">
        <v>185</v>
      </c>
      <c r="W136" s="473">
        <v>536</v>
      </c>
      <c r="X136" s="473">
        <v>295</v>
      </c>
      <c r="Y136" s="431" t="s">
        <v>318</v>
      </c>
      <c r="Z136" s="423" t="s">
        <v>48</v>
      </c>
      <c r="AA136" s="14">
        <v>40</v>
      </c>
      <c r="AB136" s="14">
        <v>31</v>
      </c>
      <c r="AC136" s="14">
        <v>25</v>
      </c>
      <c r="AD136" s="14">
        <v>27</v>
      </c>
      <c r="AE136" s="14">
        <v>123</v>
      </c>
      <c r="AF136" s="14">
        <v>109</v>
      </c>
      <c r="AG136" s="14">
        <v>8</v>
      </c>
      <c r="AH136" s="14">
        <v>117</v>
      </c>
      <c r="AI136" s="14">
        <v>95</v>
      </c>
      <c r="AJ136" s="14">
        <v>73</v>
      </c>
      <c r="AK136" s="14">
        <v>0</v>
      </c>
      <c r="AL136" s="14">
        <v>0</v>
      </c>
      <c r="AM136" s="14">
        <f t="shared" ref="AM136:AM152" si="19">+AI136+AJ136+AK136+AL136</f>
        <v>168</v>
      </c>
      <c r="AN136" s="14">
        <v>55</v>
      </c>
      <c r="AO136" s="14">
        <v>16</v>
      </c>
      <c r="AP136" s="14">
        <v>16</v>
      </c>
      <c r="AQ136" s="14">
        <v>0</v>
      </c>
      <c r="AY136" s="2"/>
      <c r="AZ136" s="2"/>
      <c r="BA136" s="2"/>
      <c r="BB136" s="2"/>
      <c r="BC136" s="2"/>
      <c r="BD136" s="2"/>
      <c r="BE136" s="522"/>
    </row>
    <row r="137" spans="1:114" ht="15" customHeight="1">
      <c r="A137" s="14" t="s">
        <v>318</v>
      </c>
      <c r="B137" s="14" t="s">
        <v>229</v>
      </c>
      <c r="C137" s="14">
        <v>804</v>
      </c>
      <c r="D137" s="14">
        <v>397</v>
      </c>
      <c r="E137" s="14">
        <v>614</v>
      </c>
      <c r="F137" s="14">
        <v>290</v>
      </c>
      <c r="G137" s="14">
        <v>327</v>
      </c>
      <c r="H137" s="14">
        <v>133</v>
      </c>
      <c r="I137" s="14">
        <v>403</v>
      </c>
      <c r="J137" s="14">
        <v>188</v>
      </c>
      <c r="K137" s="473">
        <v>2148</v>
      </c>
      <c r="L137" s="473">
        <v>1008</v>
      </c>
      <c r="M137" s="14" t="s">
        <v>318</v>
      </c>
      <c r="N137" s="14" t="s">
        <v>229</v>
      </c>
      <c r="O137" s="14">
        <v>63</v>
      </c>
      <c r="P137" s="14">
        <v>30</v>
      </c>
      <c r="Q137" s="466">
        <v>14</v>
      </c>
      <c r="R137" s="14">
        <v>3</v>
      </c>
      <c r="S137" s="14">
        <v>13</v>
      </c>
      <c r="T137" s="14">
        <v>8</v>
      </c>
      <c r="U137" s="14">
        <v>169</v>
      </c>
      <c r="V137" s="14">
        <v>77</v>
      </c>
      <c r="W137" s="473">
        <v>259</v>
      </c>
      <c r="X137" s="473">
        <v>118</v>
      </c>
      <c r="Y137" s="431" t="s">
        <v>318</v>
      </c>
      <c r="Z137" s="423" t="s">
        <v>229</v>
      </c>
      <c r="AA137" s="14">
        <v>16</v>
      </c>
      <c r="AB137" s="14">
        <v>12</v>
      </c>
      <c r="AC137" s="14">
        <v>7</v>
      </c>
      <c r="AD137" s="14">
        <v>8</v>
      </c>
      <c r="AE137" s="14">
        <v>43</v>
      </c>
      <c r="AF137" s="14">
        <v>31</v>
      </c>
      <c r="AG137" s="14">
        <v>1</v>
      </c>
      <c r="AH137" s="14">
        <v>32</v>
      </c>
      <c r="AI137" s="14">
        <v>31</v>
      </c>
      <c r="AJ137" s="14">
        <v>10</v>
      </c>
      <c r="AK137" s="14">
        <v>0</v>
      </c>
      <c r="AL137" s="14">
        <v>0</v>
      </c>
      <c r="AM137" s="14">
        <f t="shared" si="19"/>
        <v>41</v>
      </c>
      <c r="AN137" s="14">
        <v>13</v>
      </c>
      <c r="AO137" s="14">
        <v>4</v>
      </c>
      <c r="AP137" s="14">
        <v>3</v>
      </c>
      <c r="AQ137" s="14">
        <v>1</v>
      </c>
      <c r="AY137" s="2"/>
      <c r="AZ137" s="2"/>
      <c r="BA137" s="2"/>
      <c r="BB137" s="2"/>
      <c r="BC137" s="2"/>
      <c r="BD137" s="2"/>
      <c r="BE137" s="522"/>
    </row>
    <row r="138" spans="1:114" ht="15" customHeight="1">
      <c r="A138" s="14" t="s">
        <v>318</v>
      </c>
      <c r="B138" s="14" t="s">
        <v>230</v>
      </c>
      <c r="C138" s="14">
        <v>644</v>
      </c>
      <c r="D138" s="14">
        <v>301</v>
      </c>
      <c r="E138" s="14">
        <v>217</v>
      </c>
      <c r="F138" s="14">
        <v>95</v>
      </c>
      <c r="G138" s="14">
        <v>182</v>
      </c>
      <c r="H138" s="14">
        <v>89</v>
      </c>
      <c r="I138" s="14">
        <v>139</v>
      </c>
      <c r="J138" s="14">
        <v>82</v>
      </c>
      <c r="K138" s="473">
        <v>1182</v>
      </c>
      <c r="L138" s="473">
        <v>567</v>
      </c>
      <c r="M138" s="14" t="s">
        <v>318</v>
      </c>
      <c r="N138" s="14" t="s">
        <v>230</v>
      </c>
      <c r="O138" s="14">
        <v>56</v>
      </c>
      <c r="P138" s="14">
        <v>31</v>
      </c>
      <c r="Q138" s="466">
        <v>22</v>
      </c>
      <c r="R138" s="14">
        <v>11</v>
      </c>
      <c r="S138" s="14">
        <v>52</v>
      </c>
      <c r="T138" s="14">
        <v>25</v>
      </c>
      <c r="U138" s="14">
        <v>59</v>
      </c>
      <c r="V138" s="14">
        <v>33</v>
      </c>
      <c r="W138" s="473">
        <v>189</v>
      </c>
      <c r="X138" s="473">
        <v>100</v>
      </c>
      <c r="Y138" s="431" t="s">
        <v>318</v>
      </c>
      <c r="Z138" s="423" t="s">
        <v>230</v>
      </c>
      <c r="AA138" s="14">
        <v>16</v>
      </c>
      <c r="AB138" s="14">
        <v>8</v>
      </c>
      <c r="AC138" s="14">
        <v>5</v>
      </c>
      <c r="AD138" s="14">
        <v>4</v>
      </c>
      <c r="AE138" s="14">
        <v>33</v>
      </c>
      <c r="AF138" s="14">
        <v>29</v>
      </c>
      <c r="AG138" s="14">
        <v>6</v>
      </c>
      <c r="AH138" s="14">
        <v>35</v>
      </c>
      <c r="AI138" s="14">
        <v>25</v>
      </c>
      <c r="AJ138" s="14">
        <v>24</v>
      </c>
      <c r="AK138" s="14">
        <v>5</v>
      </c>
      <c r="AL138" s="14">
        <v>2</v>
      </c>
      <c r="AM138" s="14">
        <f t="shared" si="19"/>
        <v>56</v>
      </c>
      <c r="AN138" s="14">
        <v>9</v>
      </c>
      <c r="AO138" s="14">
        <v>8</v>
      </c>
      <c r="AP138" s="14">
        <v>8</v>
      </c>
      <c r="AQ138" s="14">
        <v>0</v>
      </c>
      <c r="AY138" s="2"/>
      <c r="AZ138" s="2"/>
      <c r="BA138" s="2"/>
      <c r="BB138" s="2"/>
      <c r="BC138" s="2"/>
      <c r="BD138" s="2"/>
      <c r="BE138" s="522"/>
    </row>
    <row r="139" spans="1:114" ht="15" customHeight="1">
      <c r="A139" s="14" t="s">
        <v>318</v>
      </c>
      <c r="B139" s="14" t="s">
        <v>49</v>
      </c>
      <c r="C139" s="14">
        <v>2009</v>
      </c>
      <c r="D139" s="14">
        <v>1096</v>
      </c>
      <c r="E139" s="14">
        <v>1323</v>
      </c>
      <c r="F139" s="14">
        <v>735</v>
      </c>
      <c r="G139" s="14">
        <v>1045</v>
      </c>
      <c r="H139" s="14">
        <v>525</v>
      </c>
      <c r="I139" s="14">
        <v>936</v>
      </c>
      <c r="J139" s="14">
        <v>499</v>
      </c>
      <c r="K139" s="473">
        <v>5313</v>
      </c>
      <c r="L139" s="473">
        <v>2855</v>
      </c>
      <c r="M139" s="14" t="s">
        <v>318</v>
      </c>
      <c r="N139" s="14" t="s">
        <v>49</v>
      </c>
      <c r="O139" s="14">
        <v>259</v>
      </c>
      <c r="P139" s="14">
        <v>132</v>
      </c>
      <c r="Q139" s="466">
        <v>137</v>
      </c>
      <c r="R139" s="14">
        <v>85</v>
      </c>
      <c r="S139" s="14">
        <v>142</v>
      </c>
      <c r="T139" s="14">
        <v>65</v>
      </c>
      <c r="U139" s="14">
        <v>272</v>
      </c>
      <c r="V139" s="14">
        <v>150</v>
      </c>
      <c r="W139" s="473">
        <v>810</v>
      </c>
      <c r="X139" s="473">
        <v>432</v>
      </c>
      <c r="Y139" s="431" t="s">
        <v>318</v>
      </c>
      <c r="Z139" s="423" t="s">
        <v>49</v>
      </c>
      <c r="AA139" s="14">
        <v>43</v>
      </c>
      <c r="AB139" s="14">
        <v>30</v>
      </c>
      <c r="AC139" s="14">
        <v>29</v>
      </c>
      <c r="AD139" s="14">
        <v>28</v>
      </c>
      <c r="AE139" s="14">
        <v>130</v>
      </c>
      <c r="AF139" s="14">
        <v>134</v>
      </c>
      <c r="AG139" s="14">
        <v>10</v>
      </c>
      <c r="AH139" s="14">
        <v>144</v>
      </c>
      <c r="AI139" s="14">
        <v>145</v>
      </c>
      <c r="AJ139" s="14">
        <v>35</v>
      </c>
      <c r="AK139" s="14">
        <v>2</v>
      </c>
      <c r="AL139" s="14">
        <v>6</v>
      </c>
      <c r="AM139" s="14">
        <f t="shared" si="19"/>
        <v>188</v>
      </c>
      <c r="AN139" s="14">
        <v>22</v>
      </c>
      <c r="AO139" s="14">
        <v>21</v>
      </c>
      <c r="AP139" s="14">
        <v>21</v>
      </c>
      <c r="AQ139" s="14">
        <v>0</v>
      </c>
      <c r="AY139" s="2"/>
      <c r="AZ139" s="2"/>
      <c r="BA139" s="2"/>
      <c r="BB139" s="2"/>
      <c r="BC139" s="2"/>
      <c r="BD139" s="2"/>
      <c r="BE139" s="522"/>
    </row>
    <row r="140" spans="1:114" ht="15" customHeight="1">
      <c r="A140" s="14" t="s">
        <v>319</v>
      </c>
      <c r="B140" s="14" t="s">
        <v>320</v>
      </c>
      <c r="C140" s="14">
        <v>2037</v>
      </c>
      <c r="D140" s="14">
        <v>1005</v>
      </c>
      <c r="E140" s="14">
        <v>1048</v>
      </c>
      <c r="F140" s="14">
        <v>493</v>
      </c>
      <c r="G140" s="14">
        <v>890</v>
      </c>
      <c r="H140" s="14">
        <v>372</v>
      </c>
      <c r="I140" s="14">
        <v>801</v>
      </c>
      <c r="J140" s="14">
        <v>341</v>
      </c>
      <c r="K140" s="473">
        <v>4776</v>
      </c>
      <c r="L140" s="473">
        <v>2211</v>
      </c>
      <c r="M140" s="14" t="s">
        <v>319</v>
      </c>
      <c r="N140" s="14" t="s">
        <v>320</v>
      </c>
      <c r="O140" s="14">
        <v>284</v>
      </c>
      <c r="P140" s="14">
        <v>136</v>
      </c>
      <c r="Q140" s="466">
        <v>216</v>
      </c>
      <c r="R140" s="14">
        <v>105</v>
      </c>
      <c r="S140" s="14">
        <v>167</v>
      </c>
      <c r="T140" s="14">
        <v>82</v>
      </c>
      <c r="U140" s="14">
        <v>285</v>
      </c>
      <c r="V140" s="14">
        <v>111</v>
      </c>
      <c r="W140" s="473">
        <v>952</v>
      </c>
      <c r="X140" s="473">
        <v>434</v>
      </c>
      <c r="Y140" s="431" t="s">
        <v>319</v>
      </c>
      <c r="Z140" s="423" t="s">
        <v>320</v>
      </c>
      <c r="AA140" s="14">
        <v>36</v>
      </c>
      <c r="AB140" s="14">
        <v>20</v>
      </c>
      <c r="AC140" s="14">
        <v>19</v>
      </c>
      <c r="AD140" s="14">
        <v>18</v>
      </c>
      <c r="AE140" s="14">
        <v>93</v>
      </c>
      <c r="AF140" s="14">
        <v>70</v>
      </c>
      <c r="AG140" s="14">
        <v>10</v>
      </c>
      <c r="AH140" s="14">
        <v>80</v>
      </c>
      <c r="AI140" s="14">
        <v>62</v>
      </c>
      <c r="AJ140" s="14">
        <v>51</v>
      </c>
      <c r="AK140" s="14">
        <v>3</v>
      </c>
      <c r="AL140" s="14">
        <v>0</v>
      </c>
      <c r="AM140" s="14">
        <f t="shared" si="19"/>
        <v>116</v>
      </c>
      <c r="AN140" s="14">
        <v>24</v>
      </c>
      <c r="AO140" s="14">
        <v>11</v>
      </c>
      <c r="AP140" s="14">
        <v>10</v>
      </c>
      <c r="AQ140" s="14">
        <v>1</v>
      </c>
      <c r="AY140" s="2"/>
      <c r="AZ140" s="2"/>
      <c r="BA140" s="2"/>
      <c r="BB140" s="2"/>
      <c r="BC140" s="2"/>
      <c r="BD140" s="2"/>
      <c r="BE140" s="522"/>
    </row>
    <row r="141" spans="1:114" ht="15" customHeight="1">
      <c r="A141" s="14" t="s">
        <v>319</v>
      </c>
      <c r="B141" s="14" t="s">
        <v>321</v>
      </c>
      <c r="C141" s="14">
        <v>1694</v>
      </c>
      <c r="D141" s="14">
        <v>802</v>
      </c>
      <c r="E141" s="14">
        <v>722</v>
      </c>
      <c r="F141" s="14">
        <v>328</v>
      </c>
      <c r="G141" s="14">
        <v>551</v>
      </c>
      <c r="H141" s="14">
        <v>247</v>
      </c>
      <c r="I141" s="14">
        <v>440</v>
      </c>
      <c r="J141" s="14">
        <v>183</v>
      </c>
      <c r="K141" s="473">
        <v>3407</v>
      </c>
      <c r="L141" s="473">
        <v>1560</v>
      </c>
      <c r="M141" s="14" t="s">
        <v>319</v>
      </c>
      <c r="N141" s="14" t="s">
        <v>321</v>
      </c>
      <c r="O141" s="14">
        <v>173</v>
      </c>
      <c r="P141" s="14">
        <v>95</v>
      </c>
      <c r="Q141" s="466">
        <v>119</v>
      </c>
      <c r="R141" s="14">
        <v>51</v>
      </c>
      <c r="S141" s="14">
        <v>82</v>
      </c>
      <c r="T141" s="14">
        <v>39</v>
      </c>
      <c r="U141" s="14">
        <v>158</v>
      </c>
      <c r="V141" s="14">
        <v>66</v>
      </c>
      <c r="W141" s="473">
        <v>532</v>
      </c>
      <c r="X141" s="473">
        <v>251</v>
      </c>
      <c r="Y141" s="431" t="s">
        <v>319</v>
      </c>
      <c r="Z141" s="423" t="s">
        <v>321</v>
      </c>
      <c r="AA141" s="14">
        <v>29</v>
      </c>
      <c r="AB141" s="14">
        <v>15</v>
      </c>
      <c r="AC141" s="14">
        <v>12</v>
      </c>
      <c r="AD141" s="14">
        <v>9</v>
      </c>
      <c r="AE141" s="14">
        <v>65</v>
      </c>
      <c r="AF141" s="14">
        <v>52</v>
      </c>
      <c r="AG141" s="14">
        <v>7</v>
      </c>
      <c r="AH141" s="14">
        <v>59</v>
      </c>
      <c r="AI141" s="14">
        <v>42</v>
      </c>
      <c r="AJ141" s="14">
        <v>31</v>
      </c>
      <c r="AK141" s="14">
        <v>5</v>
      </c>
      <c r="AL141" s="14">
        <v>0</v>
      </c>
      <c r="AM141" s="14">
        <f t="shared" si="19"/>
        <v>78</v>
      </c>
      <c r="AN141" s="14">
        <v>9</v>
      </c>
      <c r="AO141" s="14">
        <v>10</v>
      </c>
      <c r="AP141" s="14">
        <v>10</v>
      </c>
      <c r="AQ141" s="14">
        <v>0</v>
      </c>
      <c r="AY141" s="2"/>
      <c r="AZ141" s="2"/>
      <c r="BA141" s="2"/>
      <c r="BB141" s="2"/>
      <c r="BC141" s="2"/>
      <c r="BD141" s="2"/>
      <c r="BE141" s="522"/>
      <c r="BF141" s="521"/>
      <c r="BG141" s="521"/>
      <c r="BH141" s="521"/>
      <c r="BI141" s="521"/>
      <c r="BJ141" s="521"/>
      <c r="BK141" s="521"/>
      <c r="BL141" s="521"/>
      <c r="BM141" s="521"/>
      <c r="BN141" s="521"/>
      <c r="BO141" s="521"/>
      <c r="BP141" s="521"/>
      <c r="BQ141" s="521"/>
      <c r="BR141" s="521"/>
      <c r="BS141" s="521"/>
      <c r="BT141" s="521"/>
      <c r="BU141" s="521"/>
      <c r="BV141" s="521"/>
      <c r="BW141" s="521"/>
      <c r="BX141" s="521"/>
      <c r="BY141" s="521"/>
      <c r="BZ141" s="521"/>
      <c r="CA141" s="521"/>
      <c r="CB141" s="521"/>
      <c r="CC141" s="521"/>
      <c r="CD141" s="521"/>
      <c r="CE141" s="521"/>
      <c r="CF141" s="521"/>
    </row>
    <row r="142" spans="1:114" s="276" customFormat="1" ht="15" customHeight="1">
      <c r="A142" s="14" t="s">
        <v>319</v>
      </c>
      <c r="B142" s="14" t="s">
        <v>252</v>
      </c>
      <c r="C142" s="14">
        <v>1481</v>
      </c>
      <c r="D142" s="14">
        <v>678</v>
      </c>
      <c r="E142" s="14">
        <v>961</v>
      </c>
      <c r="F142" s="14">
        <v>443</v>
      </c>
      <c r="G142" s="14">
        <v>784</v>
      </c>
      <c r="H142" s="14">
        <v>343</v>
      </c>
      <c r="I142" s="14">
        <v>657</v>
      </c>
      <c r="J142" s="14">
        <v>247</v>
      </c>
      <c r="K142" s="473">
        <v>3883</v>
      </c>
      <c r="L142" s="473">
        <v>1711</v>
      </c>
      <c r="M142" s="14" t="s">
        <v>319</v>
      </c>
      <c r="N142" s="14" t="s">
        <v>252</v>
      </c>
      <c r="O142" s="14">
        <v>171</v>
      </c>
      <c r="P142" s="14">
        <v>97</v>
      </c>
      <c r="Q142" s="466">
        <v>100</v>
      </c>
      <c r="R142" s="14">
        <v>63</v>
      </c>
      <c r="S142" s="14">
        <v>109</v>
      </c>
      <c r="T142" s="14">
        <v>51</v>
      </c>
      <c r="U142" s="14">
        <v>166</v>
      </c>
      <c r="V142" s="14">
        <v>73</v>
      </c>
      <c r="W142" s="473">
        <v>546</v>
      </c>
      <c r="X142" s="473">
        <v>284</v>
      </c>
      <c r="Y142" s="431" t="s">
        <v>319</v>
      </c>
      <c r="Z142" s="423" t="s">
        <v>252</v>
      </c>
      <c r="AA142" s="14">
        <v>22</v>
      </c>
      <c r="AB142" s="14">
        <v>16</v>
      </c>
      <c r="AC142" s="14">
        <v>15</v>
      </c>
      <c r="AD142" s="14">
        <v>13</v>
      </c>
      <c r="AE142" s="14">
        <v>66</v>
      </c>
      <c r="AF142" s="14">
        <v>62</v>
      </c>
      <c r="AG142" s="14">
        <v>7</v>
      </c>
      <c r="AH142" s="14">
        <v>69</v>
      </c>
      <c r="AI142" s="14">
        <v>70</v>
      </c>
      <c r="AJ142" s="14">
        <v>21</v>
      </c>
      <c r="AK142" s="14">
        <v>0</v>
      </c>
      <c r="AL142" s="14">
        <v>0</v>
      </c>
      <c r="AM142" s="14">
        <f t="shared" si="19"/>
        <v>91</v>
      </c>
      <c r="AN142" s="14">
        <v>32</v>
      </c>
      <c r="AO142" s="14">
        <v>7</v>
      </c>
      <c r="AP142" s="14">
        <v>7</v>
      </c>
      <c r="AQ142" s="14">
        <v>0</v>
      </c>
      <c r="AR142" s="521"/>
      <c r="AS142" s="521"/>
      <c r="AT142" s="521"/>
      <c r="AU142" s="521"/>
      <c r="AV142" s="521"/>
      <c r="AW142" s="521"/>
      <c r="AX142" s="521"/>
      <c r="AY142" s="2"/>
      <c r="AZ142" s="2"/>
      <c r="BA142" s="2"/>
      <c r="BB142" s="2"/>
      <c r="BC142" s="2"/>
      <c r="BD142" s="2"/>
      <c r="BE142" s="522"/>
      <c r="BF142" s="133"/>
      <c r="BG142" s="133"/>
      <c r="BH142" s="133"/>
      <c r="BI142" s="133"/>
      <c r="BJ142" s="133"/>
      <c r="BK142" s="133"/>
      <c r="BL142" s="133"/>
      <c r="BM142" s="133"/>
      <c r="BN142" s="133"/>
      <c r="BO142" s="133"/>
      <c r="BP142" s="133"/>
      <c r="BQ142" s="133"/>
      <c r="BR142" s="133"/>
      <c r="BS142" s="133"/>
      <c r="BT142" s="133"/>
      <c r="BU142" s="133"/>
      <c r="BV142" s="133"/>
      <c r="BW142" s="133"/>
      <c r="BX142" s="133"/>
      <c r="BY142" s="133"/>
      <c r="BZ142" s="133"/>
      <c r="CA142" s="133"/>
      <c r="CB142" s="133"/>
      <c r="CC142" s="133"/>
      <c r="CD142" s="133"/>
      <c r="CE142" s="133"/>
      <c r="CF142" s="133"/>
      <c r="CG142" s="521"/>
      <c r="CH142" s="521"/>
      <c r="CI142" s="521"/>
      <c r="CJ142" s="521"/>
      <c r="CK142" s="521"/>
      <c r="CL142" s="521"/>
      <c r="CM142" s="521"/>
      <c r="CN142" s="521"/>
      <c r="CO142" s="521"/>
      <c r="CP142" s="521"/>
      <c r="CQ142" s="521"/>
      <c r="CR142" s="521"/>
      <c r="CS142" s="521"/>
      <c r="CT142" s="521"/>
      <c r="CU142" s="521"/>
      <c r="CV142" s="521"/>
      <c r="CW142" s="521"/>
      <c r="CX142" s="521"/>
      <c r="CY142" s="521"/>
      <c r="CZ142" s="521"/>
      <c r="DA142" s="521"/>
      <c r="DB142" s="521"/>
      <c r="DC142" s="521"/>
      <c r="DD142" s="521"/>
      <c r="DE142" s="521"/>
      <c r="DF142" s="521"/>
      <c r="DG142" s="521"/>
      <c r="DH142" s="521"/>
      <c r="DI142" s="521"/>
      <c r="DJ142" s="521"/>
    </row>
    <row r="143" spans="1:114" ht="15" customHeight="1">
      <c r="A143" s="14" t="s">
        <v>319</v>
      </c>
      <c r="B143" s="14" t="s">
        <v>322</v>
      </c>
      <c r="C143" s="14">
        <v>544</v>
      </c>
      <c r="D143" s="14">
        <v>275</v>
      </c>
      <c r="E143" s="14">
        <v>377</v>
      </c>
      <c r="F143" s="14">
        <v>207</v>
      </c>
      <c r="G143" s="14">
        <v>168</v>
      </c>
      <c r="H143" s="14">
        <v>85</v>
      </c>
      <c r="I143" s="14">
        <v>238</v>
      </c>
      <c r="J143" s="14">
        <v>120</v>
      </c>
      <c r="K143" s="473">
        <v>1327</v>
      </c>
      <c r="L143" s="473">
        <v>687</v>
      </c>
      <c r="M143" s="14" t="s">
        <v>319</v>
      </c>
      <c r="N143" s="14" t="s">
        <v>322</v>
      </c>
      <c r="O143" s="14">
        <v>0</v>
      </c>
      <c r="P143" s="14">
        <v>0</v>
      </c>
      <c r="Q143" s="466">
        <v>20</v>
      </c>
      <c r="R143" s="14">
        <v>10</v>
      </c>
      <c r="S143" s="14">
        <v>0</v>
      </c>
      <c r="T143" s="14">
        <v>0</v>
      </c>
      <c r="U143" s="14">
        <v>63</v>
      </c>
      <c r="V143" s="14">
        <v>32</v>
      </c>
      <c r="W143" s="473">
        <v>83</v>
      </c>
      <c r="X143" s="473">
        <v>42</v>
      </c>
      <c r="Y143" s="431" t="s">
        <v>319</v>
      </c>
      <c r="Z143" s="423" t="s">
        <v>322</v>
      </c>
      <c r="AA143" s="14">
        <v>8</v>
      </c>
      <c r="AB143" s="14">
        <v>5</v>
      </c>
      <c r="AC143" s="14">
        <v>3</v>
      </c>
      <c r="AD143" s="14">
        <v>4</v>
      </c>
      <c r="AE143" s="14">
        <v>20</v>
      </c>
      <c r="AF143" s="14">
        <v>14</v>
      </c>
      <c r="AG143" s="14">
        <v>1</v>
      </c>
      <c r="AH143" s="14">
        <v>15</v>
      </c>
      <c r="AI143" s="14">
        <v>16</v>
      </c>
      <c r="AJ143" s="14">
        <v>6</v>
      </c>
      <c r="AK143" s="14">
        <v>0</v>
      </c>
      <c r="AL143" s="14">
        <v>1</v>
      </c>
      <c r="AM143" s="14">
        <f t="shared" si="19"/>
        <v>23</v>
      </c>
      <c r="AN143" s="14">
        <v>6</v>
      </c>
      <c r="AO143" s="14">
        <v>2</v>
      </c>
      <c r="AP143" s="14">
        <v>2</v>
      </c>
      <c r="AQ143" s="14">
        <v>0</v>
      </c>
      <c r="AY143" s="2"/>
      <c r="AZ143" s="2"/>
      <c r="BA143" s="2"/>
      <c r="BB143" s="2"/>
      <c r="BC143" s="2"/>
      <c r="BD143" s="2"/>
      <c r="BE143" s="522"/>
    </row>
    <row r="144" spans="1:114" ht="15" customHeight="1">
      <c r="A144" s="14" t="s">
        <v>319</v>
      </c>
      <c r="B144" s="14" t="s">
        <v>253</v>
      </c>
      <c r="C144" s="14">
        <v>1110</v>
      </c>
      <c r="D144" s="14">
        <v>500</v>
      </c>
      <c r="E144" s="14">
        <v>491</v>
      </c>
      <c r="F144" s="14">
        <v>202</v>
      </c>
      <c r="G144" s="14">
        <v>268</v>
      </c>
      <c r="H144" s="14">
        <v>112</v>
      </c>
      <c r="I144" s="14">
        <v>278</v>
      </c>
      <c r="J144" s="14">
        <v>103</v>
      </c>
      <c r="K144" s="473">
        <v>2147</v>
      </c>
      <c r="L144" s="473">
        <v>917</v>
      </c>
      <c r="M144" s="14" t="s">
        <v>319</v>
      </c>
      <c r="N144" s="14" t="s">
        <v>253</v>
      </c>
      <c r="O144" s="14">
        <v>55</v>
      </c>
      <c r="P144" s="14">
        <v>27</v>
      </c>
      <c r="Q144" s="466">
        <v>37</v>
      </c>
      <c r="R144" s="14">
        <v>18</v>
      </c>
      <c r="S144" s="14">
        <v>12</v>
      </c>
      <c r="T144" s="14">
        <v>3</v>
      </c>
      <c r="U144" s="14">
        <v>46</v>
      </c>
      <c r="V144" s="14">
        <v>15</v>
      </c>
      <c r="W144" s="473">
        <v>150</v>
      </c>
      <c r="X144" s="473">
        <v>63</v>
      </c>
      <c r="Y144" s="431" t="s">
        <v>319</v>
      </c>
      <c r="Z144" s="423" t="s">
        <v>253</v>
      </c>
      <c r="AA144" s="14">
        <v>22</v>
      </c>
      <c r="AB144" s="14">
        <v>11</v>
      </c>
      <c r="AC144" s="14">
        <v>6</v>
      </c>
      <c r="AD144" s="14">
        <v>7</v>
      </c>
      <c r="AE144" s="14">
        <v>46</v>
      </c>
      <c r="AF144" s="14">
        <v>32</v>
      </c>
      <c r="AG144" s="14">
        <v>8</v>
      </c>
      <c r="AH144" s="14">
        <v>40</v>
      </c>
      <c r="AI144" s="14">
        <v>34</v>
      </c>
      <c r="AJ144" s="14">
        <v>23</v>
      </c>
      <c r="AK144" s="14">
        <v>11</v>
      </c>
      <c r="AL144" s="14">
        <v>1</v>
      </c>
      <c r="AM144" s="14">
        <f t="shared" si="19"/>
        <v>69</v>
      </c>
      <c r="AN144" s="14">
        <v>5</v>
      </c>
      <c r="AO144" s="14">
        <v>8</v>
      </c>
      <c r="AP144" s="14">
        <v>8</v>
      </c>
      <c r="AQ144" s="14">
        <v>0</v>
      </c>
      <c r="AY144" s="2"/>
      <c r="AZ144" s="2"/>
      <c r="BA144" s="2"/>
      <c r="BB144" s="2"/>
      <c r="BC144" s="2"/>
      <c r="BD144" s="2"/>
      <c r="BE144" s="522"/>
    </row>
    <row r="145" spans="1:114" ht="15" customHeight="1">
      <c r="A145" s="14" t="s">
        <v>319</v>
      </c>
      <c r="B145" s="14" t="s">
        <v>234</v>
      </c>
      <c r="C145" s="14">
        <v>2137</v>
      </c>
      <c r="D145" s="14">
        <v>957</v>
      </c>
      <c r="E145" s="14">
        <v>692</v>
      </c>
      <c r="F145" s="14">
        <v>313</v>
      </c>
      <c r="G145" s="14">
        <v>584</v>
      </c>
      <c r="H145" s="14">
        <v>292</v>
      </c>
      <c r="I145" s="14">
        <v>520</v>
      </c>
      <c r="J145" s="14">
        <v>201</v>
      </c>
      <c r="K145" s="473">
        <v>3933</v>
      </c>
      <c r="L145" s="473">
        <v>1763</v>
      </c>
      <c r="M145" s="14" t="s">
        <v>319</v>
      </c>
      <c r="N145" s="14" t="s">
        <v>234</v>
      </c>
      <c r="O145" s="14">
        <v>121</v>
      </c>
      <c r="P145" s="14">
        <v>41</v>
      </c>
      <c r="Q145" s="466">
        <v>72</v>
      </c>
      <c r="R145" s="14">
        <v>39</v>
      </c>
      <c r="S145" s="14">
        <v>33</v>
      </c>
      <c r="T145" s="14">
        <v>10</v>
      </c>
      <c r="U145" s="14">
        <v>139</v>
      </c>
      <c r="V145" s="14">
        <v>53</v>
      </c>
      <c r="W145" s="473">
        <v>365</v>
      </c>
      <c r="X145" s="473">
        <v>143</v>
      </c>
      <c r="Y145" s="431" t="s">
        <v>319</v>
      </c>
      <c r="Z145" s="423" t="s">
        <v>234</v>
      </c>
      <c r="AA145" s="14">
        <v>37</v>
      </c>
      <c r="AB145" s="14">
        <v>14</v>
      </c>
      <c r="AC145" s="14">
        <v>11</v>
      </c>
      <c r="AD145" s="14">
        <v>10</v>
      </c>
      <c r="AE145" s="14">
        <v>72</v>
      </c>
      <c r="AF145" s="14">
        <v>34</v>
      </c>
      <c r="AG145" s="14">
        <v>22</v>
      </c>
      <c r="AH145" s="14">
        <v>56</v>
      </c>
      <c r="AI145" s="14">
        <v>43</v>
      </c>
      <c r="AJ145" s="14">
        <v>48</v>
      </c>
      <c r="AK145" s="14">
        <v>2</v>
      </c>
      <c r="AL145" s="14">
        <v>0</v>
      </c>
      <c r="AM145" s="14">
        <f t="shared" si="19"/>
        <v>93</v>
      </c>
      <c r="AN145" s="14">
        <v>10</v>
      </c>
      <c r="AO145" s="14">
        <v>10</v>
      </c>
      <c r="AP145" s="14">
        <v>10</v>
      </c>
      <c r="AQ145" s="14">
        <v>0</v>
      </c>
      <c r="AY145" s="2"/>
      <c r="AZ145" s="2"/>
      <c r="BA145" s="2"/>
      <c r="BB145" s="2"/>
      <c r="BC145" s="2"/>
      <c r="BD145" s="2"/>
      <c r="BE145" s="522"/>
    </row>
    <row r="146" spans="1:114" ht="15" customHeight="1">
      <c r="A146" s="14" t="s">
        <v>345</v>
      </c>
      <c r="B146" s="14" t="s">
        <v>323</v>
      </c>
      <c r="C146" s="14">
        <v>263</v>
      </c>
      <c r="D146" s="14">
        <v>123</v>
      </c>
      <c r="E146" s="14">
        <v>110</v>
      </c>
      <c r="F146" s="14">
        <v>59</v>
      </c>
      <c r="G146" s="14">
        <v>94</v>
      </c>
      <c r="H146" s="14">
        <v>42</v>
      </c>
      <c r="I146" s="14">
        <v>44</v>
      </c>
      <c r="J146" s="14">
        <v>22</v>
      </c>
      <c r="K146" s="473">
        <v>511</v>
      </c>
      <c r="L146" s="473">
        <v>246</v>
      </c>
      <c r="M146" s="14" t="s">
        <v>345</v>
      </c>
      <c r="N146" s="14" t="s">
        <v>323</v>
      </c>
      <c r="O146" s="14">
        <v>17</v>
      </c>
      <c r="P146" s="14">
        <v>8</v>
      </c>
      <c r="Q146" s="466">
        <v>28</v>
      </c>
      <c r="R146" s="14">
        <v>19</v>
      </c>
      <c r="S146" s="14">
        <v>32</v>
      </c>
      <c r="T146" s="14">
        <v>14</v>
      </c>
      <c r="U146" s="14">
        <v>18</v>
      </c>
      <c r="V146" s="14">
        <v>8</v>
      </c>
      <c r="W146" s="473">
        <v>95</v>
      </c>
      <c r="X146" s="473">
        <v>49</v>
      </c>
      <c r="Y146" s="431" t="s">
        <v>345</v>
      </c>
      <c r="Z146" s="423" t="s">
        <v>340</v>
      </c>
      <c r="AA146" s="14">
        <v>5</v>
      </c>
      <c r="AB146" s="14">
        <v>3</v>
      </c>
      <c r="AC146" s="14">
        <v>3</v>
      </c>
      <c r="AD146" s="14">
        <v>2</v>
      </c>
      <c r="AE146" s="14">
        <v>13</v>
      </c>
      <c r="AF146" s="14">
        <v>7</v>
      </c>
      <c r="AG146" s="14">
        <v>2</v>
      </c>
      <c r="AH146" s="14">
        <v>9</v>
      </c>
      <c r="AI146" s="14">
        <v>10</v>
      </c>
      <c r="AJ146" s="14">
        <v>3</v>
      </c>
      <c r="AK146" s="14">
        <v>0</v>
      </c>
      <c r="AL146" s="14">
        <v>0</v>
      </c>
      <c r="AM146" s="14">
        <f t="shared" si="19"/>
        <v>13</v>
      </c>
      <c r="AN146" s="14">
        <v>0</v>
      </c>
      <c r="AO146" s="14">
        <v>2</v>
      </c>
      <c r="AP146" s="14">
        <v>2</v>
      </c>
      <c r="AQ146" s="14">
        <v>0</v>
      </c>
      <c r="AY146" s="2"/>
      <c r="AZ146" s="2"/>
      <c r="BA146" s="2"/>
      <c r="BB146" s="2"/>
      <c r="BC146" s="2"/>
      <c r="BD146" s="2"/>
      <c r="BE146" s="522"/>
    </row>
    <row r="147" spans="1:114" ht="15" customHeight="1">
      <c r="A147" s="14" t="s">
        <v>345</v>
      </c>
      <c r="B147" s="14" t="s">
        <v>231</v>
      </c>
      <c r="C147" s="14">
        <v>1058</v>
      </c>
      <c r="D147" s="14">
        <v>534</v>
      </c>
      <c r="E147" s="14">
        <v>407</v>
      </c>
      <c r="F147" s="14">
        <v>197</v>
      </c>
      <c r="G147" s="14">
        <v>421</v>
      </c>
      <c r="H147" s="14">
        <v>205</v>
      </c>
      <c r="I147" s="14">
        <v>469</v>
      </c>
      <c r="J147" s="14">
        <v>228</v>
      </c>
      <c r="K147" s="473">
        <v>2355</v>
      </c>
      <c r="L147" s="473">
        <v>1164</v>
      </c>
      <c r="M147" s="14" t="s">
        <v>345</v>
      </c>
      <c r="N147" s="14" t="s">
        <v>231</v>
      </c>
      <c r="O147" s="14">
        <v>85</v>
      </c>
      <c r="P147" s="14">
        <v>41</v>
      </c>
      <c r="Q147" s="466">
        <v>67</v>
      </c>
      <c r="R147" s="14">
        <v>32</v>
      </c>
      <c r="S147" s="14">
        <v>87</v>
      </c>
      <c r="T147" s="14">
        <v>35</v>
      </c>
      <c r="U147" s="14">
        <v>116</v>
      </c>
      <c r="V147" s="14">
        <v>58</v>
      </c>
      <c r="W147" s="473">
        <v>355</v>
      </c>
      <c r="X147" s="473">
        <v>166</v>
      </c>
      <c r="Y147" s="431" t="s">
        <v>345</v>
      </c>
      <c r="Z147" s="423" t="s">
        <v>231</v>
      </c>
      <c r="AA147" s="14">
        <v>20</v>
      </c>
      <c r="AB147" s="14">
        <v>10</v>
      </c>
      <c r="AC147" s="14">
        <v>9</v>
      </c>
      <c r="AD147" s="14">
        <v>9</v>
      </c>
      <c r="AE147" s="14">
        <v>48</v>
      </c>
      <c r="AF147" s="14">
        <v>40</v>
      </c>
      <c r="AG147" s="14">
        <v>9</v>
      </c>
      <c r="AH147" s="14">
        <v>49</v>
      </c>
      <c r="AI147" s="14">
        <v>53</v>
      </c>
      <c r="AJ147" s="14">
        <v>10</v>
      </c>
      <c r="AK147" s="14">
        <v>8</v>
      </c>
      <c r="AL147" s="14">
        <v>0</v>
      </c>
      <c r="AM147" s="14">
        <f t="shared" si="19"/>
        <v>71</v>
      </c>
      <c r="AN147" s="14">
        <v>22</v>
      </c>
      <c r="AO147" s="14">
        <v>8</v>
      </c>
      <c r="AP147" s="14">
        <v>8</v>
      </c>
      <c r="AQ147" s="14">
        <v>0</v>
      </c>
      <c r="AY147" s="2"/>
      <c r="AZ147" s="2"/>
      <c r="BA147" s="2"/>
      <c r="BB147" s="2"/>
      <c r="BC147" s="2"/>
      <c r="BD147" s="2"/>
      <c r="BE147" s="522"/>
    </row>
    <row r="148" spans="1:114" ht="15" customHeight="1">
      <c r="A148" s="14" t="s">
        <v>345</v>
      </c>
      <c r="B148" s="14" t="s">
        <v>232</v>
      </c>
      <c r="C148" s="14">
        <v>981</v>
      </c>
      <c r="D148" s="14">
        <v>465</v>
      </c>
      <c r="E148" s="14">
        <v>431</v>
      </c>
      <c r="F148" s="14">
        <v>200</v>
      </c>
      <c r="G148" s="14">
        <v>366</v>
      </c>
      <c r="H148" s="14">
        <v>174</v>
      </c>
      <c r="I148" s="14">
        <v>365</v>
      </c>
      <c r="J148" s="14">
        <v>149</v>
      </c>
      <c r="K148" s="473">
        <v>2143</v>
      </c>
      <c r="L148" s="473">
        <v>988</v>
      </c>
      <c r="M148" s="14" t="s">
        <v>345</v>
      </c>
      <c r="N148" s="14" t="s">
        <v>232</v>
      </c>
      <c r="O148" s="14">
        <v>58</v>
      </c>
      <c r="P148" s="14">
        <v>20</v>
      </c>
      <c r="Q148" s="466">
        <v>69</v>
      </c>
      <c r="R148" s="14">
        <v>39</v>
      </c>
      <c r="S148" s="14">
        <v>50</v>
      </c>
      <c r="T148" s="14">
        <v>21</v>
      </c>
      <c r="U148" s="14">
        <v>171</v>
      </c>
      <c r="V148" s="14">
        <v>73</v>
      </c>
      <c r="W148" s="473">
        <v>348</v>
      </c>
      <c r="X148" s="473">
        <v>153</v>
      </c>
      <c r="Y148" s="431" t="s">
        <v>345</v>
      </c>
      <c r="Z148" s="423" t="s">
        <v>232</v>
      </c>
      <c r="AA148" s="14">
        <v>18</v>
      </c>
      <c r="AB148" s="14">
        <v>13</v>
      </c>
      <c r="AC148" s="14">
        <v>13</v>
      </c>
      <c r="AD148" s="14">
        <v>14</v>
      </c>
      <c r="AE148" s="14">
        <v>58</v>
      </c>
      <c r="AF148" s="14">
        <v>43</v>
      </c>
      <c r="AG148" s="14">
        <v>10</v>
      </c>
      <c r="AH148" s="14">
        <v>53</v>
      </c>
      <c r="AI148" s="14">
        <v>47</v>
      </c>
      <c r="AJ148" s="14">
        <v>16</v>
      </c>
      <c r="AK148" s="14">
        <v>0</v>
      </c>
      <c r="AL148" s="14">
        <v>2</v>
      </c>
      <c r="AM148" s="14">
        <f t="shared" si="19"/>
        <v>65</v>
      </c>
      <c r="AN148" s="14">
        <v>7</v>
      </c>
      <c r="AO148" s="14">
        <v>11</v>
      </c>
      <c r="AP148" s="14">
        <v>11</v>
      </c>
      <c r="AQ148" s="14">
        <v>0</v>
      </c>
      <c r="AY148" s="2"/>
      <c r="AZ148" s="2"/>
      <c r="BA148" s="2"/>
      <c r="BB148" s="2"/>
      <c r="BC148" s="2"/>
      <c r="BD148" s="2"/>
      <c r="BE148" s="522"/>
    </row>
    <row r="149" spans="1:114" ht="15" customHeight="1">
      <c r="A149" s="14" t="s">
        <v>345</v>
      </c>
      <c r="B149" s="14" t="s">
        <v>174</v>
      </c>
      <c r="C149" s="14">
        <v>2798</v>
      </c>
      <c r="D149" s="14">
        <v>1456</v>
      </c>
      <c r="E149" s="14">
        <v>1951</v>
      </c>
      <c r="F149" s="14">
        <v>993</v>
      </c>
      <c r="G149" s="14">
        <v>1860</v>
      </c>
      <c r="H149" s="14">
        <v>992</v>
      </c>
      <c r="I149" s="14">
        <v>1668</v>
      </c>
      <c r="J149" s="14">
        <v>874</v>
      </c>
      <c r="K149" s="473">
        <v>8277</v>
      </c>
      <c r="L149" s="473">
        <v>4315</v>
      </c>
      <c r="M149" s="14" t="s">
        <v>345</v>
      </c>
      <c r="N149" s="14" t="s">
        <v>174</v>
      </c>
      <c r="O149" s="14">
        <v>382</v>
      </c>
      <c r="P149" s="14">
        <v>189</v>
      </c>
      <c r="Q149" s="466">
        <v>475</v>
      </c>
      <c r="R149" s="14">
        <v>254</v>
      </c>
      <c r="S149" s="14">
        <v>262</v>
      </c>
      <c r="T149" s="14">
        <v>145</v>
      </c>
      <c r="U149" s="14">
        <v>481</v>
      </c>
      <c r="V149" s="14">
        <v>273</v>
      </c>
      <c r="W149" s="473">
        <v>1600</v>
      </c>
      <c r="X149" s="473">
        <v>861</v>
      </c>
      <c r="Y149" s="431" t="s">
        <v>345</v>
      </c>
      <c r="Z149" s="423" t="s">
        <v>174</v>
      </c>
      <c r="AA149" s="14">
        <v>37</v>
      </c>
      <c r="AB149" s="14">
        <v>28</v>
      </c>
      <c r="AC149" s="14">
        <v>27</v>
      </c>
      <c r="AD149" s="14">
        <v>26</v>
      </c>
      <c r="AE149" s="14">
        <v>118</v>
      </c>
      <c r="AF149" s="14">
        <v>74</v>
      </c>
      <c r="AG149" s="14">
        <v>5</v>
      </c>
      <c r="AH149" s="14">
        <v>79</v>
      </c>
      <c r="AI149" s="14">
        <v>168</v>
      </c>
      <c r="AJ149" s="14">
        <v>14</v>
      </c>
      <c r="AK149" s="14">
        <v>0</v>
      </c>
      <c r="AL149" s="14">
        <v>1</v>
      </c>
      <c r="AM149" s="14">
        <f t="shared" si="19"/>
        <v>183</v>
      </c>
      <c r="AN149" s="14">
        <v>72</v>
      </c>
      <c r="AO149" s="14">
        <v>4</v>
      </c>
      <c r="AP149" s="14">
        <v>4</v>
      </c>
      <c r="AQ149" s="14">
        <v>0</v>
      </c>
      <c r="AY149" s="2"/>
      <c r="AZ149" s="2"/>
      <c r="BA149" s="2"/>
      <c r="BB149" s="2"/>
      <c r="BC149" s="2"/>
      <c r="BD149" s="2"/>
      <c r="BE149" s="522"/>
    </row>
    <row r="150" spans="1:114" ht="15" customHeight="1">
      <c r="A150" s="14" t="s">
        <v>345</v>
      </c>
      <c r="B150" s="14" t="s">
        <v>324</v>
      </c>
      <c r="C150" s="14">
        <v>974</v>
      </c>
      <c r="D150" s="14">
        <v>475</v>
      </c>
      <c r="E150" s="14">
        <v>418</v>
      </c>
      <c r="F150" s="14">
        <v>185</v>
      </c>
      <c r="G150" s="14">
        <v>313</v>
      </c>
      <c r="H150" s="14">
        <v>159</v>
      </c>
      <c r="I150" s="14">
        <v>283</v>
      </c>
      <c r="J150" s="14">
        <v>122</v>
      </c>
      <c r="K150" s="473">
        <v>1988</v>
      </c>
      <c r="L150" s="473">
        <v>941</v>
      </c>
      <c r="M150" s="14" t="s">
        <v>345</v>
      </c>
      <c r="N150" s="14" t="s">
        <v>324</v>
      </c>
      <c r="O150" s="14">
        <v>98</v>
      </c>
      <c r="P150" s="14">
        <v>53</v>
      </c>
      <c r="Q150" s="466">
        <v>35</v>
      </c>
      <c r="R150" s="14">
        <v>15</v>
      </c>
      <c r="S150" s="14">
        <v>41</v>
      </c>
      <c r="T150" s="14">
        <v>20</v>
      </c>
      <c r="U150" s="14">
        <v>80</v>
      </c>
      <c r="V150" s="14">
        <v>21</v>
      </c>
      <c r="W150" s="473">
        <v>254</v>
      </c>
      <c r="X150" s="473">
        <v>109</v>
      </c>
      <c r="Y150" s="431" t="s">
        <v>345</v>
      </c>
      <c r="Z150" s="423" t="s">
        <v>324</v>
      </c>
      <c r="AA150" s="14">
        <v>16</v>
      </c>
      <c r="AB150" s="14">
        <v>9</v>
      </c>
      <c r="AC150" s="14">
        <v>8</v>
      </c>
      <c r="AD150" s="14">
        <v>8</v>
      </c>
      <c r="AE150" s="14">
        <v>41</v>
      </c>
      <c r="AF150" s="14">
        <v>36</v>
      </c>
      <c r="AG150" s="14">
        <v>4</v>
      </c>
      <c r="AH150" s="14">
        <v>40</v>
      </c>
      <c r="AI150" s="14">
        <v>41</v>
      </c>
      <c r="AJ150" s="14">
        <v>7</v>
      </c>
      <c r="AK150" s="14">
        <v>0</v>
      </c>
      <c r="AL150" s="14">
        <v>3</v>
      </c>
      <c r="AM150" s="14">
        <f t="shared" si="19"/>
        <v>51</v>
      </c>
      <c r="AN150" s="14">
        <v>8</v>
      </c>
      <c r="AO150" s="14">
        <v>9</v>
      </c>
      <c r="AP150" s="14">
        <v>9</v>
      </c>
      <c r="AQ150" s="14">
        <v>0</v>
      </c>
      <c r="AY150" s="2"/>
      <c r="AZ150" s="2"/>
      <c r="BA150" s="2"/>
      <c r="BB150" s="2"/>
      <c r="BC150" s="2"/>
      <c r="BD150" s="2"/>
      <c r="BE150" s="522"/>
    </row>
    <row r="151" spans="1:114" ht="15" customHeight="1">
      <c r="A151" s="14" t="s">
        <v>345</v>
      </c>
      <c r="B151" s="14" t="s">
        <v>233</v>
      </c>
      <c r="C151" s="14">
        <v>1007</v>
      </c>
      <c r="D151" s="14">
        <v>545</v>
      </c>
      <c r="E151" s="14">
        <v>465</v>
      </c>
      <c r="F151" s="14">
        <v>249</v>
      </c>
      <c r="G151" s="14">
        <v>295</v>
      </c>
      <c r="H151" s="14">
        <v>158</v>
      </c>
      <c r="I151" s="14">
        <v>169</v>
      </c>
      <c r="J151" s="14">
        <v>79</v>
      </c>
      <c r="K151" s="473">
        <v>1936</v>
      </c>
      <c r="L151" s="473">
        <v>1031</v>
      </c>
      <c r="M151" s="14" t="s">
        <v>345</v>
      </c>
      <c r="N151" s="14" t="s">
        <v>233</v>
      </c>
      <c r="O151" s="14">
        <v>125</v>
      </c>
      <c r="P151" s="14">
        <v>72</v>
      </c>
      <c r="Q151" s="466">
        <v>74</v>
      </c>
      <c r="R151" s="14">
        <v>37</v>
      </c>
      <c r="S151" s="14">
        <v>64</v>
      </c>
      <c r="T151" s="14">
        <v>35</v>
      </c>
      <c r="U151" s="14">
        <v>58</v>
      </c>
      <c r="V151" s="14">
        <v>37</v>
      </c>
      <c r="W151" s="473">
        <v>321</v>
      </c>
      <c r="X151" s="473">
        <v>181</v>
      </c>
      <c r="Y151" s="431" t="s">
        <v>345</v>
      </c>
      <c r="Z151" s="423" t="s">
        <v>233</v>
      </c>
      <c r="AA151" s="14">
        <v>23</v>
      </c>
      <c r="AB151" s="14">
        <v>10</v>
      </c>
      <c r="AC151" s="14">
        <v>7</v>
      </c>
      <c r="AD151" s="14">
        <v>5</v>
      </c>
      <c r="AE151" s="14">
        <v>45</v>
      </c>
      <c r="AF151" s="14">
        <v>33</v>
      </c>
      <c r="AG151" s="14">
        <v>11</v>
      </c>
      <c r="AH151" s="14">
        <v>44</v>
      </c>
      <c r="AI151" s="14">
        <v>37</v>
      </c>
      <c r="AJ151" s="14">
        <v>27</v>
      </c>
      <c r="AK151" s="14">
        <v>0</v>
      </c>
      <c r="AL151" s="14">
        <v>1</v>
      </c>
      <c r="AM151" s="14">
        <f t="shared" si="19"/>
        <v>65</v>
      </c>
      <c r="AN151" s="14">
        <v>13</v>
      </c>
      <c r="AO151" s="14">
        <v>6</v>
      </c>
      <c r="AP151" s="14">
        <v>5</v>
      </c>
      <c r="AQ151" s="14">
        <v>1</v>
      </c>
      <c r="AY151" s="2"/>
      <c r="AZ151" s="2"/>
      <c r="BA151" s="2"/>
      <c r="BB151" s="2"/>
      <c r="BC151" s="2"/>
      <c r="BD151" s="2"/>
      <c r="BE151" s="522"/>
    </row>
    <row r="152" spans="1:114" ht="15" customHeight="1">
      <c r="A152" s="14" t="s">
        <v>345</v>
      </c>
      <c r="B152" s="14" t="s">
        <v>325</v>
      </c>
      <c r="C152" s="14">
        <v>1084</v>
      </c>
      <c r="D152" s="14">
        <v>609</v>
      </c>
      <c r="E152" s="14">
        <v>560</v>
      </c>
      <c r="F152" s="14">
        <v>262</v>
      </c>
      <c r="G152" s="14">
        <v>509</v>
      </c>
      <c r="H152" s="14">
        <v>274</v>
      </c>
      <c r="I152" s="14">
        <v>483</v>
      </c>
      <c r="J152" s="14">
        <v>233</v>
      </c>
      <c r="K152" s="473">
        <v>2636</v>
      </c>
      <c r="L152" s="473">
        <v>1378</v>
      </c>
      <c r="M152" s="14" t="s">
        <v>345</v>
      </c>
      <c r="N152" s="14" t="s">
        <v>325</v>
      </c>
      <c r="O152" s="14">
        <v>104</v>
      </c>
      <c r="P152" s="14">
        <v>58</v>
      </c>
      <c r="Q152" s="466">
        <v>68</v>
      </c>
      <c r="R152" s="14">
        <v>37</v>
      </c>
      <c r="S152" s="14">
        <v>52</v>
      </c>
      <c r="T152" s="14">
        <v>25</v>
      </c>
      <c r="U152" s="14">
        <v>152</v>
      </c>
      <c r="V152" s="14">
        <v>61</v>
      </c>
      <c r="W152" s="473">
        <v>376</v>
      </c>
      <c r="X152" s="473">
        <v>181</v>
      </c>
      <c r="Y152" s="431" t="s">
        <v>345</v>
      </c>
      <c r="Z152" s="423" t="s">
        <v>325</v>
      </c>
      <c r="AA152" s="14">
        <v>21</v>
      </c>
      <c r="AB152" s="14">
        <v>14</v>
      </c>
      <c r="AC152" s="14">
        <v>14</v>
      </c>
      <c r="AD152" s="14">
        <v>13</v>
      </c>
      <c r="AE152" s="14">
        <v>62</v>
      </c>
      <c r="AF152" s="14">
        <v>48</v>
      </c>
      <c r="AG152" s="14">
        <v>6</v>
      </c>
      <c r="AH152" s="14">
        <v>54</v>
      </c>
      <c r="AI152" s="14">
        <v>53</v>
      </c>
      <c r="AJ152" s="14">
        <v>32</v>
      </c>
      <c r="AK152" s="14">
        <v>0</v>
      </c>
      <c r="AL152" s="14">
        <v>0</v>
      </c>
      <c r="AM152" s="14">
        <f t="shared" si="19"/>
        <v>85</v>
      </c>
      <c r="AN152" s="14">
        <v>12</v>
      </c>
      <c r="AO152" s="14">
        <v>8</v>
      </c>
      <c r="AP152" s="14">
        <v>8</v>
      </c>
      <c r="AQ152" s="14">
        <v>0</v>
      </c>
      <c r="AY152" s="2"/>
      <c r="AZ152" s="2"/>
      <c r="BA152" s="2"/>
      <c r="BB152" s="2"/>
      <c r="BC152" s="2"/>
      <c r="BD152" s="2"/>
      <c r="BE152" s="522"/>
    </row>
    <row r="153" spans="1:114" ht="15" customHeight="1">
      <c r="A153" s="78"/>
      <c r="B153" s="74"/>
      <c r="C153" s="74"/>
      <c r="D153" s="74"/>
      <c r="E153" s="74"/>
      <c r="F153" s="74"/>
      <c r="G153" s="74"/>
      <c r="H153" s="74"/>
      <c r="I153" s="74"/>
      <c r="J153" s="74"/>
      <c r="K153" s="75"/>
      <c r="L153" s="75"/>
      <c r="M153" s="77"/>
      <c r="N153" s="74"/>
      <c r="O153" s="74"/>
      <c r="P153" s="74"/>
      <c r="Q153" s="74"/>
      <c r="R153" s="74"/>
      <c r="S153" s="74"/>
      <c r="T153" s="74"/>
      <c r="U153" s="74"/>
      <c r="V153" s="74"/>
      <c r="W153" s="77"/>
      <c r="X153" s="77"/>
      <c r="Y153" s="434"/>
      <c r="Z153" s="42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8"/>
    </row>
    <row r="154" spans="1:114" ht="9" customHeight="1">
      <c r="A154" s="143"/>
      <c r="B154" s="137"/>
      <c r="C154" s="143"/>
      <c r="D154" s="143"/>
      <c r="E154" s="143"/>
      <c r="F154" s="143"/>
      <c r="G154" s="143"/>
      <c r="H154" s="143"/>
      <c r="I154" s="143"/>
      <c r="J154" s="143"/>
      <c r="K154" s="267"/>
      <c r="L154" s="267"/>
      <c r="M154" s="143"/>
      <c r="N154" s="137"/>
      <c r="O154" s="137"/>
      <c r="P154" s="137"/>
      <c r="Q154" s="137"/>
      <c r="R154" s="137"/>
      <c r="S154" s="137"/>
      <c r="T154" s="137"/>
      <c r="U154" s="137"/>
      <c r="V154" s="137"/>
      <c r="W154" s="267"/>
      <c r="X154" s="267"/>
      <c r="Y154" s="435"/>
      <c r="Z154" s="137"/>
      <c r="AA154" s="143"/>
      <c r="AB154" s="143"/>
      <c r="AC154" s="143"/>
      <c r="AD154" s="143"/>
      <c r="AE154" s="143"/>
      <c r="AF154" s="143"/>
      <c r="AG154" s="143"/>
      <c r="AH154" s="143"/>
      <c r="AI154" s="143"/>
      <c r="AJ154" s="143"/>
      <c r="AK154" s="143"/>
      <c r="AL154" s="143"/>
      <c r="AM154" s="143"/>
      <c r="AN154" s="143"/>
      <c r="AO154" s="143"/>
      <c r="AP154" s="143"/>
      <c r="AQ154" s="143"/>
    </row>
    <row r="155" spans="1:114">
      <c r="A155" s="108" t="s">
        <v>400</v>
      </c>
      <c r="B155" s="108"/>
      <c r="C155" s="108"/>
      <c r="D155" s="108"/>
      <c r="E155" s="108"/>
      <c r="F155" s="108"/>
      <c r="G155" s="108"/>
      <c r="H155" s="108"/>
      <c r="I155" s="108"/>
      <c r="J155" s="147"/>
      <c r="K155" s="147"/>
      <c r="L155" s="108"/>
      <c r="M155" s="108" t="s">
        <v>401</v>
      </c>
      <c r="N155" s="108"/>
      <c r="O155" s="108"/>
      <c r="P155" s="108"/>
      <c r="Q155" s="108"/>
      <c r="R155" s="108"/>
      <c r="S155" s="108"/>
      <c r="T155" s="108"/>
      <c r="U155" s="112"/>
      <c r="V155" s="147"/>
      <c r="W155" s="147"/>
      <c r="X155" s="433"/>
      <c r="Y155" s="108" t="s">
        <v>33</v>
      </c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08"/>
      <c r="DJ155" s="111"/>
    </row>
    <row r="156" spans="1:114">
      <c r="A156" s="108" t="s">
        <v>190</v>
      </c>
      <c r="B156" s="108"/>
      <c r="C156" s="108"/>
      <c r="D156" s="108"/>
      <c r="E156" s="108"/>
      <c r="F156" s="108"/>
      <c r="G156" s="108"/>
      <c r="H156" s="108"/>
      <c r="I156" s="108"/>
      <c r="J156" s="147"/>
      <c r="K156" s="147"/>
      <c r="L156" s="108"/>
      <c r="M156" s="108" t="s">
        <v>190</v>
      </c>
      <c r="N156" s="108"/>
      <c r="O156" s="108"/>
      <c r="P156" s="108"/>
      <c r="Q156" s="108"/>
      <c r="R156" s="108"/>
      <c r="S156" s="108"/>
      <c r="T156" s="108"/>
      <c r="U156" s="112"/>
      <c r="V156" s="147"/>
      <c r="W156" s="147"/>
      <c r="X156" s="433"/>
      <c r="Y156" s="108" t="s">
        <v>426</v>
      </c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08"/>
      <c r="DJ156" s="111"/>
    </row>
    <row r="157" spans="1:114">
      <c r="A157" s="108" t="s">
        <v>279</v>
      </c>
      <c r="B157" s="112"/>
      <c r="C157" s="112"/>
      <c r="D157" s="112"/>
      <c r="E157" s="112"/>
      <c r="F157" s="112"/>
      <c r="G157" s="112"/>
      <c r="H157" s="112"/>
      <c r="I157" s="112"/>
      <c r="J157" s="479"/>
      <c r="K157" s="479"/>
      <c r="L157" s="112"/>
      <c r="M157" s="108" t="s">
        <v>279</v>
      </c>
      <c r="N157" s="112"/>
      <c r="O157" s="112"/>
      <c r="P157" s="112"/>
      <c r="Q157" s="112"/>
      <c r="R157" s="112"/>
      <c r="S157" s="112"/>
      <c r="T157" s="112"/>
      <c r="U157" s="112"/>
      <c r="V157" s="479"/>
      <c r="W157" s="479"/>
      <c r="X157" s="425"/>
      <c r="Y157" s="108" t="s">
        <v>279</v>
      </c>
      <c r="Z157" s="112"/>
      <c r="AA157" s="112"/>
      <c r="AB157" s="112"/>
      <c r="AC157" s="112"/>
      <c r="AD157" s="112"/>
      <c r="AE157" s="11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08"/>
      <c r="DJ157" s="111"/>
    </row>
    <row r="159" spans="1:114">
      <c r="A159" s="134" t="s">
        <v>265</v>
      </c>
      <c r="B159" s="111"/>
      <c r="K159" s="111" t="s">
        <v>112</v>
      </c>
      <c r="M159" s="134" t="s">
        <v>265</v>
      </c>
      <c r="N159" s="111"/>
      <c r="W159" s="111" t="s">
        <v>112</v>
      </c>
      <c r="X159" s="493"/>
      <c r="Y159" s="134" t="s">
        <v>265</v>
      </c>
      <c r="Z159" s="111"/>
      <c r="AO159" s="111" t="s">
        <v>112</v>
      </c>
    </row>
    <row r="160" spans="1:114">
      <c r="BC160" s="519"/>
      <c r="BD160" s="519"/>
      <c r="BE160" s="519"/>
      <c r="BF160" s="519"/>
      <c r="BG160" s="519"/>
      <c r="BH160" s="519"/>
      <c r="BI160" s="519"/>
      <c r="BJ160" s="519"/>
      <c r="BK160" s="519"/>
      <c r="BL160" s="519"/>
      <c r="BM160" s="519"/>
      <c r="BN160" s="519"/>
      <c r="BO160" s="519"/>
      <c r="BP160" s="519"/>
      <c r="BQ160" s="519"/>
      <c r="BR160" s="519"/>
      <c r="BS160" s="519"/>
      <c r="BT160" s="519"/>
      <c r="BU160" s="519"/>
      <c r="BV160" s="519"/>
      <c r="BW160" s="519"/>
      <c r="BX160" s="519"/>
      <c r="BY160" s="519"/>
      <c r="BZ160" s="519"/>
      <c r="CA160" s="519"/>
      <c r="CB160" s="519"/>
      <c r="CC160" s="519"/>
      <c r="CD160" s="519"/>
      <c r="CE160" s="519"/>
      <c r="CF160" s="519"/>
    </row>
    <row r="161" spans="1:114" s="345" customFormat="1" ht="19.5" customHeight="1">
      <c r="A161" s="389"/>
      <c r="B161" s="344"/>
      <c r="C161" s="150" t="s">
        <v>82</v>
      </c>
      <c r="D161" s="151"/>
      <c r="E161" s="150" t="s">
        <v>83</v>
      </c>
      <c r="F161" s="151"/>
      <c r="G161" s="150" t="s">
        <v>84</v>
      </c>
      <c r="H161" s="151"/>
      <c r="I161" s="150" t="s">
        <v>85</v>
      </c>
      <c r="J161" s="151"/>
      <c r="K161" s="476" t="s">
        <v>73</v>
      </c>
      <c r="L161" s="477"/>
      <c r="M161" s="344"/>
      <c r="N161" s="344"/>
      <c r="O161" s="150" t="s">
        <v>82</v>
      </c>
      <c r="P161" s="151"/>
      <c r="Q161" s="150" t="s">
        <v>83</v>
      </c>
      <c r="R161" s="151"/>
      <c r="S161" s="150" t="s">
        <v>84</v>
      </c>
      <c r="T161" s="151"/>
      <c r="U161" s="150" t="s">
        <v>85</v>
      </c>
      <c r="V161" s="151"/>
      <c r="W161" s="476" t="s">
        <v>73</v>
      </c>
      <c r="X161" s="477"/>
      <c r="Y161" s="427"/>
      <c r="Z161" s="319"/>
      <c r="AA161" s="564" t="s">
        <v>59</v>
      </c>
      <c r="AB161" s="565"/>
      <c r="AC161" s="565"/>
      <c r="AD161" s="565"/>
      <c r="AE161" s="566"/>
      <c r="AF161" s="312" t="s">
        <v>47</v>
      </c>
      <c r="AG161" s="311"/>
      <c r="AH161" s="312"/>
      <c r="AI161" s="312" t="s">
        <v>259</v>
      </c>
      <c r="AJ161" s="313"/>
      <c r="AK161" s="311"/>
      <c r="AL161" s="314"/>
      <c r="AM161" s="321"/>
      <c r="AN161" s="437"/>
      <c r="AO161" s="312" t="s">
        <v>176</v>
      </c>
      <c r="AP161" s="303"/>
      <c r="AQ161" s="317"/>
      <c r="AR161" s="519"/>
      <c r="AS161" s="519"/>
      <c r="AT161" s="519"/>
      <c r="AU161" s="519"/>
      <c r="AV161" s="519"/>
      <c r="AW161" s="519"/>
      <c r="AX161" s="519"/>
      <c r="AY161" s="519"/>
      <c r="AZ161" s="519"/>
      <c r="BA161" s="519"/>
      <c r="BB161" s="519"/>
      <c r="BC161" s="520"/>
      <c r="BD161" s="520"/>
      <c r="BE161" s="520"/>
      <c r="BF161" s="520"/>
      <c r="BG161" s="520"/>
      <c r="BH161" s="520"/>
      <c r="BI161" s="520"/>
      <c r="BJ161" s="520"/>
      <c r="BK161" s="520"/>
      <c r="BL161" s="520"/>
      <c r="BM161" s="520"/>
      <c r="BN161" s="520"/>
      <c r="BO161" s="520"/>
      <c r="BP161" s="520"/>
      <c r="BQ161" s="520"/>
      <c r="BR161" s="520"/>
      <c r="BS161" s="520"/>
      <c r="BT161" s="520"/>
      <c r="BU161" s="520"/>
      <c r="BV161" s="520"/>
      <c r="BW161" s="520"/>
      <c r="BX161" s="520"/>
      <c r="BY161" s="520"/>
      <c r="BZ161" s="520"/>
      <c r="CA161" s="520"/>
      <c r="CB161" s="520"/>
      <c r="CC161" s="520"/>
      <c r="CD161" s="520"/>
      <c r="CE161" s="520"/>
      <c r="CF161" s="520"/>
      <c r="CG161" s="519"/>
      <c r="CH161" s="519"/>
      <c r="CI161" s="519"/>
      <c r="CJ161" s="519"/>
      <c r="CK161" s="519"/>
      <c r="CL161" s="519"/>
      <c r="CM161" s="519"/>
      <c r="CN161" s="519"/>
      <c r="CO161" s="519"/>
      <c r="CP161" s="519"/>
      <c r="CQ161" s="519"/>
      <c r="CR161" s="519"/>
      <c r="CS161" s="519"/>
      <c r="CT161" s="519"/>
      <c r="CU161" s="519"/>
      <c r="CV161" s="519"/>
      <c r="CW161" s="519"/>
      <c r="CX161" s="519"/>
      <c r="CY161" s="519"/>
      <c r="CZ161" s="519"/>
      <c r="DA161" s="519"/>
      <c r="DB161" s="519"/>
      <c r="DC161" s="519"/>
      <c r="DD161" s="519"/>
      <c r="DE161" s="519"/>
      <c r="DF161" s="519"/>
      <c r="DG161" s="519"/>
      <c r="DH161" s="519"/>
      <c r="DI161" s="519"/>
      <c r="DJ161" s="519"/>
    </row>
    <row r="162" spans="1:114" s="354" customFormat="1" ht="25.5" customHeight="1">
      <c r="A162" s="390" t="s">
        <v>338</v>
      </c>
      <c r="B162" s="188" t="s">
        <v>191</v>
      </c>
      <c r="C162" s="193" t="s">
        <v>257</v>
      </c>
      <c r="D162" s="193" t="s">
        <v>79</v>
      </c>
      <c r="E162" s="193" t="s">
        <v>257</v>
      </c>
      <c r="F162" s="193" t="s">
        <v>79</v>
      </c>
      <c r="G162" s="193" t="s">
        <v>257</v>
      </c>
      <c r="H162" s="193" t="s">
        <v>79</v>
      </c>
      <c r="I162" s="193" t="s">
        <v>257</v>
      </c>
      <c r="J162" s="193" t="s">
        <v>79</v>
      </c>
      <c r="K162" s="195" t="s">
        <v>257</v>
      </c>
      <c r="L162" s="195" t="s">
        <v>79</v>
      </c>
      <c r="M162" s="390" t="s">
        <v>338</v>
      </c>
      <c r="N162" s="188" t="s">
        <v>191</v>
      </c>
      <c r="O162" s="193" t="s">
        <v>257</v>
      </c>
      <c r="P162" s="193" t="s">
        <v>79</v>
      </c>
      <c r="Q162" s="193" t="s">
        <v>257</v>
      </c>
      <c r="R162" s="193" t="s">
        <v>79</v>
      </c>
      <c r="S162" s="193" t="s">
        <v>257</v>
      </c>
      <c r="T162" s="193" t="s">
        <v>79</v>
      </c>
      <c r="U162" s="193" t="s">
        <v>257</v>
      </c>
      <c r="V162" s="193" t="s">
        <v>79</v>
      </c>
      <c r="W162" s="195" t="s">
        <v>257</v>
      </c>
      <c r="X162" s="195" t="s">
        <v>79</v>
      </c>
      <c r="Y162" s="428" t="s">
        <v>338</v>
      </c>
      <c r="Z162" s="353" t="s">
        <v>191</v>
      </c>
      <c r="AA162" s="346" t="s">
        <v>86</v>
      </c>
      <c r="AB162" s="346" t="s">
        <v>87</v>
      </c>
      <c r="AC162" s="346" t="s">
        <v>88</v>
      </c>
      <c r="AD162" s="346" t="s">
        <v>89</v>
      </c>
      <c r="AE162" s="347" t="s">
        <v>73</v>
      </c>
      <c r="AF162" s="284" t="s">
        <v>183</v>
      </c>
      <c r="AG162" s="284" t="s">
        <v>184</v>
      </c>
      <c r="AH162" s="271" t="s">
        <v>182</v>
      </c>
      <c r="AI162" s="284" t="s">
        <v>258</v>
      </c>
      <c r="AJ162" s="271" t="s">
        <v>185</v>
      </c>
      <c r="AK162" s="271" t="s">
        <v>90</v>
      </c>
      <c r="AL162" s="271" t="s">
        <v>186</v>
      </c>
      <c r="AM162" s="272" t="s">
        <v>187</v>
      </c>
      <c r="AN162" s="437" t="s">
        <v>58</v>
      </c>
      <c r="AO162" s="285" t="s">
        <v>65</v>
      </c>
      <c r="AP162" s="273" t="s">
        <v>63</v>
      </c>
      <c r="AQ162" s="285" t="s">
        <v>66</v>
      </c>
      <c r="AR162" s="520"/>
      <c r="AS162" s="520"/>
      <c r="AT162" s="520"/>
      <c r="AU162" s="520"/>
      <c r="AV162" s="520"/>
      <c r="AW162" s="520"/>
      <c r="AX162" s="520"/>
      <c r="AY162" s="520"/>
      <c r="AZ162" s="520"/>
      <c r="BA162" s="520"/>
      <c r="BB162" s="520"/>
      <c r="BC162" s="133"/>
      <c r="BD162" s="133"/>
      <c r="BE162" s="133"/>
      <c r="BF162" s="133"/>
      <c r="BG162" s="133"/>
      <c r="BH162" s="133"/>
      <c r="BI162" s="133"/>
      <c r="BJ162" s="133"/>
      <c r="BK162" s="133"/>
      <c r="BL162" s="133"/>
      <c r="BM162" s="133"/>
      <c r="BN162" s="133"/>
      <c r="BO162" s="133"/>
      <c r="BP162" s="133"/>
      <c r="BQ162" s="133"/>
      <c r="BR162" s="133"/>
      <c r="BS162" s="133"/>
      <c r="BT162" s="133"/>
      <c r="BU162" s="133"/>
      <c r="BV162" s="133"/>
      <c r="BW162" s="133"/>
      <c r="BX162" s="133"/>
      <c r="BY162" s="133"/>
      <c r="BZ162" s="133"/>
      <c r="CA162" s="133"/>
      <c r="CB162" s="133"/>
      <c r="CC162" s="133"/>
      <c r="CD162" s="133"/>
      <c r="CE162" s="133"/>
      <c r="CF162" s="133"/>
      <c r="CG162" s="520"/>
      <c r="CH162" s="520"/>
      <c r="CI162" s="520"/>
      <c r="CJ162" s="520"/>
      <c r="CK162" s="520"/>
      <c r="CL162" s="520"/>
      <c r="CM162" s="520"/>
      <c r="CN162" s="520"/>
      <c r="CO162" s="520"/>
      <c r="CP162" s="520"/>
      <c r="CQ162" s="520"/>
      <c r="CR162" s="520"/>
      <c r="CS162" s="520"/>
      <c r="CT162" s="520"/>
      <c r="CU162" s="520"/>
      <c r="CV162" s="520"/>
      <c r="CW162" s="520"/>
      <c r="CX162" s="520"/>
      <c r="CY162" s="520"/>
      <c r="CZ162" s="520"/>
      <c r="DA162" s="520"/>
      <c r="DB162" s="520"/>
      <c r="DC162" s="520"/>
      <c r="DD162" s="520"/>
      <c r="DE162" s="520"/>
      <c r="DF162" s="520"/>
      <c r="DG162" s="520"/>
      <c r="DH162" s="520"/>
      <c r="DI162" s="520"/>
      <c r="DJ162" s="520"/>
    </row>
    <row r="163" spans="1:114">
      <c r="A163" s="142"/>
      <c r="B163" s="72"/>
      <c r="C163" s="142"/>
      <c r="D163" s="142"/>
      <c r="E163" s="142"/>
      <c r="F163" s="142"/>
      <c r="G163" s="142"/>
      <c r="H163" s="142"/>
      <c r="I163" s="142"/>
      <c r="J163" s="142"/>
      <c r="K163" s="478"/>
      <c r="L163" s="478"/>
      <c r="M163" s="142"/>
      <c r="N163" s="72"/>
      <c r="O163" s="142"/>
      <c r="P163" s="142"/>
      <c r="Q163" s="142"/>
      <c r="R163" s="142"/>
      <c r="S163" s="142"/>
      <c r="T163" s="142"/>
      <c r="U163" s="142"/>
      <c r="V163" s="142"/>
      <c r="W163" s="478"/>
      <c r="X163" s="478"/>
      <c r="Y163" s="177"/>
      <c r="Z163" s="196"/>
      <c r="AA163" s="197"/>
      <c r="AB163" s="197"/>
      <c r="AC163" s="197"/>
      <c r="AD163" s="197"/>
      <c r="AE163" s="197"/>
      <c r="AF163" s="233"/>
      <c r="AG163" s="233"/>
      <c r="AH163" s="233"/>
      <c r="AI163" s="84"/>
      <c r="AJ163" s="84"/>
      <c r="AK163" s="84"/>
      <c r="AL163" s="84"/>
      <c r="AM163" s="84"/>
      <c r="AN163" s="233"/>
      <c r="AO163" s="84"/>
      <c r="AP163" s="238"/>
      <c r="AQ163" s="142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</row>
    <row r="164" spans="1:114" s="23" customFormat="1">
      <c r="A164" s="15"/>
      <c r="B164" s="8" t="s">
        <v>81</v>
      </c>
      <c r="C164" s="15">
        <f t="shared" ref="C164:L164" si="20">SUM(C166:C186)</f>
        <v>12279</v>
      </c>
      <c r="D164" s="15">
        <f t="shared" si="20"/>
        <v>5904</v>
      </c>
      <c r="E164" s="15">
        <f t="shared" si="20"/>
        <v>7853</v>
      </c>
      <c r="F164" s="15">
        <f t="shared" si="20"/>
        <v>3701</v>
      </c>
      <c r="G164" s="15">
        <f t="shared" si="20"/>
        <v>5435</v>
      </c>
      <c r="H164" s="15">
        <f t="shared" si="20"/>
        <v>2497</v>
      </c>
      <c r="I164" s="15">
        <f t="shared" si="20"/>
        <v>6247</v>
      </c>
      <c r="J164" s="15">
        <f t="shared" si="20"/>
        <v>2653</v>
      </c>
      <c r="K164" s="77">
        <f t="shared" si="20"/>
        <v>31814</v>
      </c>
      <c r="L164" s="77">
        <f t="shared" si="20"/>
        <v>14755</v>
      </c>
      <c r="M164" s="15"/>
      <c r="N164" s="8" t="s">
        <v>81</v>
      </c>
      <c r="O164" s="15">
        <f t="shared" ref="O164:X164" si="21">SUM(O166:O186)</f>
        <v>1685</v>
      </c>
      <c r="P164" s="15">
        <f t="shared" si="21"/>
        <v>865</v>
      </c>
      <c r="Q164" s="77">
        <f t="shared" si="21"/>
        <v>803</v>
      </c>
      <c r="R164" s="15">
        <f t="shared" si="21"/>
        <v>396</v>
      </c>
      <c r="S164" s="15">
        <f t="shared" si="21"/>
        <v>625</v>
      </c>
      <c r="T164" s="15">
        <f t="shared" si="21"/>
        <v>296</v>
      </c>
      <c r="U164" s="15">
        <f t="shared" si="21"/>
        <v>1946</v>
      </c>
      <c r="V164" s="15">
        <f t="shared" si="21"/>
        <v>843</v>
      </c>
      <c r="W164" s="77">
        <f t="shared" si="21"/>
        <v>5059</v>
      </c>
      <c r="X164" s="77">
        <f t="shared" si="21"/>
        <v>2400</v>
      </c>
      <c r="Y164" s="434"/>
      <c r="Z164" s="8" t="s">
        <v>81</v>
      </c>
      <c r="AA164" s="15">
        <f t="shared" ref="AA164:AQ164" si="22">SUM(AA166:AA186)</f>
        <v>237</v>
      </c>
      <c r="AB164" s="15">
        <f t="shared" si="22"/>
        <v>172</v>
      </c>
      <c r="AC164" s="15">
        <f t="shared" si="22"/>
        <v>149</v>
      </c>
      <c r="AD164" s="15">
        <f t="shared" si="22"/>
        <v>141</v>
      </c>
      <c r="AE164" s="15">
        <f t="shared" si="22"/>
        <v>699</v>
      </c>
      <c r="AF164" s="15">
        <f t="shared" si="22"/>
        <v>485</v>
      </c>
      <c r="AG164" s="15">
        <f t="shared" si="22"/>
        <v>82</v>
      </c>
      <c r="AH164" s="15">
        <f t="shared" si="22"/>
        <v>567</v>
      </c>
      <c r="AI164" s="15">
        <f t="shared" si="22"/>
        <v>897</v>
      </c>
      <c r="AJ164" s="15">
        <f t="shared" si="22"/>
        <v>66</v>
      </c>
      <c r="AK164" s="15">
        <f t="shared" si="22"/>
        <v>54</v>
      </c>
      <c r="AL164" s="15">
        <f t="shared" si="22"/>
        <v>5</v>
      </c>
      <c r="AM164" s="15">
        <f t="shared" si="22"/>
        <v>1022</v>
      </c>
      <c r="AN164" s="15">
        <f t="shared" si="22"/>
        <v>368</v>
      </c>
      <c r="AO164" s="15">
        <f t="shared" si="22"/>
        <v>122</v>
      </c>
      <c r="AP164" s="15">
        <f t="shared" si="22"/>
        <v>115</v>
      </c>
      <c r="AQ164" s="15">
        <f t="shared" si="22"/>
        <v>7</v>
      </c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</row>
    <row r="165" spans="1:114" s="23" customFormat="1">
      <c r="A165" s="15"/>
      <c r="B165" s="8"/>
      <c r="C165" s="15"/>
      <c r="D165" s="15"/>
      <c r="E165" s="15"/>
      <c r="F165" s="15"/>
      <c r="G165" s="15"/>
      <c r="H165" s="15"/>
      <c r="I165" s="15"/>
      <c r="J165" s="15"/>
      <c r="K165" s="77"/>
      <c r="L165" s="77"/>
      <c r="M165" s="15"/>
      <c r="N165" s="8"/>
      <c r="O165" s="15"/>
      <c r="P165" s="15"/>
      <c r="Q165" s="77"/>
      <c r="R165" s="15"/>
      <c r="S165" s="15"/>
      <c r="T165" s="15"/>
      <c r="U165" s="15"/>
      <c r="V165" s="15"/>
      <c r="W165" s="77"/>
      <c r="X165" s="77"/>
      <c r="Y165" s="434"/>
      <c r="Z165" s="8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133"/>
      <c r="BD165" s="133"/>
      <c r="BE165" s="133"/>
      <c r="BF165" s="133"/>
      <c r="BG165" s="133"/>
      <c r="BH165" s="133"/>
      <c r="BI165" s="133"/>
      <c r="BJ165" s="133"/>
      <c r="BK165" s="133"/>
      <c r="BL165" s="133"/>
      <c r="BM165" s="133"/>
      <c r="BN165" s="133"/>
      <c r="BO165" s="133"/>
      <c r="BP165" s="133"/>
      <c r="BQ165" s="133"/>
      <c r="BR165" s="133"/>
      <c r="BS165" s="133"/>
      <c r="BT165" s="133"/>
      <c r="BU165" s="133"/>
      <c r="BV165" s="133"/>
      <c r="BW165" s="133"/>
      <c r="BX165" s="133"/>
      <c r="BY165" s="133"/>
      <c r="BZ165" s="133"/>
      <c r="CA165" s="133"/>
      <c r="CB165" s="133"/>
      <c r="CC165" s="133"/>
      <c r="CD165" s="133"/>
      <c r="CE165" s="133"/>
      <c r="CF165" s="133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</row>
    <row r="166" spans="1:114" ht="15" customHeight="1">
      <c r="A166" s="14" t="s">
        <v>326</v>
      </c>
      <c r="B166" s="14" t="s">
        <v>327</v>
      </c>
      <c r="C166" s="14">
        <v>562</v>
      </c>
      <c r="D166" s="14">
        <v>275</v>
      </c>
      <c r="E166" s="14">
        <v>642</v>
      </c>
      <c r="F166" s="14">
        <v>348</v>
      </c>
      <c r="G166" s="14">
        <v>259</v>
      </c>
      <c r="H166" s="14">
        <v>120</v>
      </c>
      <c r="I166" s="14">
        <v>409</v>
      </c>
      <c r="J166" s="14">
        <v>182</v>
      </c>
      <c r="K166" s="473">
        <v>1872</v>
      </c>
      <c r="L166" s="473">
        <v>925</v>
      </c>
      <c r="M166" s="14" t="s">
        <v>326</v>
      </c>
      <c r="N166" s="14" t="s">
        <v>327</v>
      </c>
      <c r="O166" s="14">
        <v>33</v>
      </c>
      <c r="P166" s="14">
        <v>18</v>
      </c>
      <c r="Q166" s="466">
        <v>17</v>
      </c>
      <c r="R166" s="14">
        <v>8</v>
      </c>
      <c r="S166" s="14">
        <v>16</v>
      </c>
      <c r="T166" s="14">
        <v>9</v>
      </c>
      <c r="U166" s="14">
        <v>70</v>
      </c>
      <c r="V166" s="14">
        <v>25</v>
      </c>
      <c r="W166" s="473">
        <v>136</v>
      </c>
      <c r="X166" s="473">
        <v>60</v>
      </c>
      <c r="Y166" s="431" t="s">
        <v>326</v>
      </c>
      <c r="Z166" s="14" t="s">
        <v>327</v>
      </c>
      <c r="AA166" s="14">
        <v>10</v>
      </c>
      <c r="AB166" s="14">
        <v>9</v>
      </c>
      <c r="AC166" s="14">
        <v>4</v>
      </c>
      <c r="AD166" s="14">
        <v>6</v>
      </c>
      <c r="AE166" s="14">
        <v>29</v>
      </c>
      <c r="AF166" s="14">
        <v>19</v>
      </c>
      <c r="AG166" s="14">
        <v>4</v>
      </c>
      <c r="AH166" s="14">
        <v>23</v>
      </c>
      <c r="AI166" s="14">
        <v>27</v>
      </c>
      <c r="AJ166" s="14">
        <v>10</v>
      </c>
      <c r="AK166" s="14">
        <v>2</v>
      </c>
      <c r="AL166" s="14">
        <v>0</v>
      </c>
      <c r="AM166" s="14">
        <f>+AI166+AJ166+AK166+AL166</f>
        <v>39</v>
      </c>
      <c r="AN166" s="14">
        <v>18</v>
      </c>
      <c r="AO166" s="14">
        <v>6</v>
      </c>
      <c r="AP166" s="14">
        <v>6</v>
      </c>
      <c r="AQ166" s="14">
        <v>0</v>
      </c>
    </row>
    <row r="167" spans="1:114" ht="15" customHeight="1">
      <c r="A167" s="14" t="s">
        <v>326</v>
      </c>
      <c r="B167" s="14" t="s">
        <v>235</v>
      </c>
      <c r="C167" s="14">
        <v>354</v>
      </c>
      <c r="D167" s="14">
        <v>148</v>
      </c>
      <c r="E167" s="14">
        <v>188</v>
      </c>
      <c r="F167" s="14">
        <v>104</v>
      </c>
      <c r="G167" s="14">
        <v>143</v>
      </c>
      <c r="H167" s="14">
        <v>60</v>
      </c>
      <c r="I167" s="14">
        <v>150</v>
      </c>
      <c r="J167" s="14">
        <v>69</v>
      </c>
      <c r="K167" s="473">
        <v>835</v>
      </c>
      <c r="L167" s="473">
        <v>381</v>
      </c>
      <c r="M167" s="14" t="s">
        <v>326</v>
      </c>
      <c r="N167" s="14" t="s">
        <v>235</v>
      </c>
      <c r="O167" s="14">
        <v>46</v>
      </c>
      <c r="P167" s="14">
        <v>24</v>
      </c>
      <c r="Q167" s="466">
        <v>10</v>
      </c>
      <c r="R167" s="14">
        <v>5</v>
      </c>
      <c r="S167" s="14">
        <v>19</v>
      </c>
      <c r="T167" s="14">
        <v>12</v>
      </c>
      <c r="U167" s="14">
        <v>53</v>
      </c>
      <c r="V167" s="14">
        <v>31</v>
      </c>
      <c r="W167" s="473">
        <v>128</v>
      </c>
      <c r="X167" s="473">
        <v>72</v>
      </c>
      <c r="Y167" s="431" t="s">
        <v>326</v>
      </c>
      <c r="Z167" s="14" t="s">
        <v>235</v>
      </c>
      <c r="AA167" s="14">
        <v>7</v>
      </c>
      <c r="AB167" s="14">
        <v>5</v>
      </c>
      <c r="AC167" s="14">
        <v>5</v>
      </c>
      <c r="AD167" s="14">
        <v>5</v>
      </c>
      <c r="AE167" s="14">
        <v>22</v>
      </c>
      <c r="AF167" s="14">
        <v>17</v>
      </c>
      <c r="AG167" s="14">
        <v>4</v>
      </c>
      <c r="AH167" s="14">
        <v>21</v>
      </c>
      <c r="AI167" s="14">
        <v>24</v>
      </c>
      <c r="AJ167" s="14">
        <v>0</v>
      </c>
      <c r="AK167" s="14">
        <v>1</v>
      </c>
      <c r="AL167" s="14">
        <v>0</v>
      </c>
      <c r="AM167" s="14">
        <v>25</v>
      </c>
      <c r="AN167" s="14">
        <v>12</v>
      </c>
      <c r="AO167" s="14">
        <v>3</v>
      </c>
      <c r="AP167" s="14">
        <v>3</v>
      </c>
      <c r="AQ167" s="14">
        <v>0</v>
      </c>
    </row>
    <row r="168" spans="1:114" ht="15" customHeight="1">
      <c r="A168" s="14" t="s">
        <v>326</v>
      </c>
      <c r="B168" s="14" t="s">
        <v>54</v>
      </c>
      <c r="C168" s="14">
        <v>174</v>
      </c>
      <c r="D168" s="14">
        <v>96</v>
      </c>
      <c r="E168" s="14">
        <v>172</v>
      </c>
      <c r="F168" s="14">
        <v>95</v>
      </c>
      <c r="G168" s="14">
        <v>116</v>
      </c>
      <c r="H168" s="14">
        <v>67</v>
      </c>
      <c r="I168" s="14">
        <v>120</v>
      </c>
      <c r="J168" s="14">
        <v>55</v>
      </c>
      <c r="K168" s="473">
        <v>582</v>
      </c>
      <c r="L168" s="473">
        <v>313</v>
      </c>
      <c r="M168" s="14" t="s">
        <v>326</v>
      </c>
      <c r="N168" s="14" t="s">
        <v>54</v>
      </c>
      <c r="O168" s="14">
        <v>15</v>
      </c>
      <c r="P168" s="14">
        <v>8</v>
      </c>
      <c r="Q168" s="466">
        <v>14</v>
      </c>
      <c r="R168" s="14">
        <v>9</v>
      </c>
      <c r="S168" s="14">
        <v>8</v>
      </c>
      <c r="T168" s="14">
        <v>5</v>
      </c>
      <c r="U168" s="14">
        <v>15</v>
      </c>
      <c r="V168" s="14">
        <v>7</v>
      </c>
      <c r="W168" s="473">
        <v>52</v>
      </c>
      <c r="X168" s="473">
        <v>29</v>
      </c>
      <c r="Y168" s="431" t="s">
        <v>326</v>
      </c>
      <c r="Z168" s="14" t="s">
        <v>54</v>
      </c>
      <c r="AA168" s="14">
        <v>3</v>
      </c>
      <c r="AB168" s="14">
        <v>3</v>
      </c>
      <c r="AC168" s="14">
        <v>3</v>
      </c>
      <c r="AD168" s="14">
        <v>3</v>
      </c>
      <c r="AE168" s="14">
        <v>12</v>
      </c>
      <c r="AF168" s="14">
        <v>11</v>
      </c>
      <c r="AG168" s="14">
        <v>0</v>
      </c>
      <c r="AH168" s="14">
        <v>11</v>
      </c>
      <c r="AI168" s="14">
        <v>8</v>
      </c>
      <c r="AJ168" s="14">
        <v>5</v>
      </c>
      <c r="AK168" s="14">
        <v>0</v>
      </c>
      <c r="AL168" s="14">
        <v>0</v>
      </c>
      <c r="AM168" s="14">
        <v>13</v>
      </c>
      <c r="AN168" s="14">
        <v>0</v>
      </c>
      <c r="AO168" s="14">
        <v>2</v>
      </c>
      <c r="AP168" s="14">
        <v>2</v>
      </c>
      <c r="AQ168" s="14">
        <v>0</v>
      </c>
    </row>
    <row r="169" spans="1:114" ht="15" customHeight="1">
      <c r="A169" s="14" t="s">
        <v>326</v>
      </c>
      <c r="B169" s="14" t="s">
        <v>243</v>
      </c>
      <c r="C169" s="14">
        <v>881</v>
      </c>
      <c r="D169" s="14">
        <v>488</v>
      </c>
      <c r="E169" s="14">
        <v>292</v>
      </c>
      <c r="F169" s="14">
        <v>160</v>
      </c>
      <c r="G169" s="14">
        <v>234</v>
      </c>
      <c r="H169" s="14">
        <v>109</v>
      </c>
      <c r="I169" s="14">
        <v>222</v>
      </c>
      <c r="J169" s="14">
        <v>107</v>
      </c>
      <c r="K169" s="473">
        <v>1629</v>
      </c>
      <c r="L169" s="473">
        <v>864</v>
      </c>
      <c r="M169" s="14" t="s">
        <v>326</v>
      </c>
      <c r="N169" s="14" t="s">
        <v>243</v>
      </c>
      <c r="O169" s="14">
        <v>123</v>
      </c>
      <c r="P169" s="14">
        <v>85</v>
      </c>
      <c r="Q169" s="466">
        <v>76</v>
      </c>
      <c r="R169" s="14">
        <v>33</v>
      </c>
      <c r="S169" s="14">
        <v>37</v>
      </c>
      <c r="T169" s="14">
        <v>13</v>
      </c>
      <c r="U169" s="14">
        <v>106</v>
      </c>
      <c r="V169" s="14">
        <v>49</v>
      </c>
      <c r="W169" s="473">
        <v>342</v>
      </c>
      <c r="X169" s="473">
        <v>180</v>
      </c>
      <c r="Y169" s="431" t="s">
        <v>326</v>
      </c>
      <c r="Z169" s="14" t="s">
        <v>243</v>
      </c>
      <c r="AA169" s="14">
        <v>15</v>
      </c>
      <c r="AB169" s="14">
        <v>7</v>
      </c>
      <c r="AC169" s="14">
        <v>7</v>
      </c>
      <c r="AD169" s="14">
        <v>6</v>
      </c>
      <c r="AE169" s="14">
        <v>35</v>
      </c>
      <c r="AF169" s="14">
        <v>14</v>
      </c>
      <c r="AG169" s="14">
        <v>2</v>
      </c>
      <c r="AH169" s="14">
        <v>16</v>
      </c>
      <c r="AI169" s="14">
        <v>18</v>
      </c>
      <c r="AJ169" s="14">
        <v>0</v>
      </c>
      <c r="AK169" s="14">
        <v>3</v>
      </c>
      <c r="AL169" s="14">
        <v>1</v>
      </c>
      <c r="AM169" s="14">
        <v>22</v>
      </c>
      <c r="AN169" s="14">
        <v>0</v>
      </c>
      <c r="AO169" s="14">
        <v>4</v>
      </c>
      <c r="AP169" s="14">
        <v>4</v>
      </c>
      <c r="AQ169" s="14">
        <v>0</v>
      </c>
    </row>
    <row r="170" spans="1:114" ht="15" customHeight="1">
      <c r="A170" s="14" t="s">
        <v>328</v>
      </c>
      <c r="B170" s="14" t="s">
        <v>329</v>
      </c>
      <c r="C170" s="14">
        <v>518</v>
      </c>
      <c r="D170" s="14">
        <v>245</v>
      </c>
      <c r="E170" s="14">
        <v>426</v>
      </c>
      <c r="F170" s="14">
        <v>204</v>
      </c>
      <c r="G170" s="14">
        <v>247</v>
      </c>
      <c r="H170" s="14">
        <v>123</v>
      </c>
      <c r="I170" s="14">
        <v>192</v>
      </c>
      <c r="J170" s="14">
        <v>70</v>
      </c>
      <c r="K170" s="473">
        <v>1383</v>
      </c>
      <c r="L170" s="473">
        <v>642</v>
      </c>
      <c r="M170" s="14" t="s">
        <v>328</v>
      </c>
      <c r="N170" s="14" t="s">
        <v>329</v>
      </c>
      <c r="O170" s="14">
        <v>32</v>
      </c>
      <c r="P170" s="14">
        <v>15</v>
      </c>
      <c r="Q170" s="466">
        <v>16</v>
      </c>
      <c r="R170" s="14">
        <v>8</v>
      </c>
      <c r="S170" s="14">
        <v>26</v>
      </c>
      <c r="T170" s="14">
        <v>8</v>
      </c>
      <c r="U170" s="14">
        <v>20</v>
      </c>
      <c r="V170" s="14">
        <v>7</v>
      </c>
      <c r="W170" s="473">
        <v>94</v>
      </c>
      <c r="X170" s="473">
        <v>38</v>
      </c>
      <c r="Y170" s="431" t="s">
        <v>328</v>
      </c>
      <c r="Z170" s="14" t="s">
        <v>329</v>
      </c>
      <c r="AA170" s="14">
        <v>11</v>
      </c>
      <c r="AB170" s="14">
        <v>10</v>
      </c>
      <c r="AC170" s="14">
        <v>8</v>
      </c>
      <c r="AD170" s="14">
        <v>6</v>
      </c>
      <c r="AE170" s="14">
        <v>35</v>
      </c>
      <c r="AF170" s="14">
        <v>31</v>
      </c>
      <c r="AG170" s="14">
        <v>3</v>
      </c>
      <c r="AH170" s="14">
        <v>34</v>
      </c>
      <c r="AI170" s="14">
        <v>35</v>
      </c>
      <c r="AJ170" s="14">
        <v>10</v>
      </c>
      <c r="AK170" s="14">
        <v>3</v>
      </c>
      <c r="AL170" s="14">
        <v>0</v>
      </c>
      <c r="AM170" s="14">
        <v>48</v>
      </c>
      <c r="AN170" s="14">
        <v>2</v>
      </c>
      <c r="AO170" s="14">
        <v>9</v>
      </c>
      <c r="AP170" s="14">
        <v>8</v>
      </c>
      <c r="AQ170" s="14">
        <v>1</v>
      </c>
    </row>
    <row r="171" spans="1:114" ht="15" customHeight="1">
      <c r="A171" s="14" t="s">
        <v>328</v>
      </c>
      <c r="B171" s="14" t="s">
        <v>330</v>
      </c>
      <c r="C171" s="14">
        <v>416</v>
      </c>
      <c r="D171" s="14">
        <v>212</v>
      </c>
      <c r="E171" s="14">
        <v>293</v>
      </c>
      <c r="F171" s="14">
        <v>116</v>
      </c>
      <c r="G171" s="14">
        <v>224</v>
      </c>
      <c r="H171" s="14">
        <v>113</v>
      </c>
      <c r="I171" s="14">
        <v>199</v>
      </c>
      <c r="J171" s="14">
        <v>81</v>
      </c>
      <c r="K171" s="473">
        <v>1132</v>
      </c>
      <c r="L171" s="473">
        <v>522</v>
      </c>
      <c r="M171" s="14" t="s">
        <v>328</v>
      </c>
      <c r="N171" s="14" t="s">
        <v>330</v>
      </c>
      <c r="O171" s="14">
        <v>101</v>
      </c>
      <c r="P171" s="14">
        <v>53</v>
      </c>
      <c r="Q171" s="466">
        <v>16</v>
      </c>
      <c r="R171" s="14">
        <v>5</v>
      </c>
      <c r="S171" s="14">
        <v>26</v>
      </c>
      <c r="T171" s="14">
        <v>11</v>
      </c>
      <c r="U171" s="14">
        <v>71</v>
      </c>
      <c r="V171" s="14">
        <v>32</v>
      </c>
      <c r="W171" s="473">
        <v>214</v>
      </c>
      <c r="X171" s="473">
        <v>101</v>
      </c>
      <c r="Y171" s="431" t="s">
        <v>328</v>
      </c>
      <c r="Z171" s="14" t="s">
        <v>330</v>
      </c>
      <c r="AA171" s="14">
        <v>13</v>
      </c>
      <c r="AB171" s="14">
        <v>8</v>
      </c>
      <c r="AC171" s="14">
        <v>7</v>
      </c>
      <c r="AD171" s="14">
        <v>6</v>
      </c>
      <c r="AE171" s="14">
        <v>34</v>
      </c>
      <c r="AF171" s="14">
        <v>27</v>
      </c>
      <c r="AG171" s="14">
        <v>3</v>
      </c>
      <c r="AH171" s="14">
        <v>30</v>
      </c>
      <c r="AI171" s="14">
        <v>33</v>
      </c>
      <c r="AJ171" s="14">
        <v>5</v>
      </c>
      <c r="AK171" s="14">
        <v>8</v>
      </c>
      <c r="AL171" s="14">
        <v>1</v>
      </c>
      <c r="AM171" s="14">
        <v>47</v>
      </c>
      <c r="AN171" s="14">
        <v>7</v>
      </c>
      <c r="AO171" s="14">
        <v>6</v>
      </c>
      <c r="AP171" s="14">
        <v>5</v>
      </c>
      <c r="AQ171" s="14">
        <v>1</v>
      </c>
    </row>
    <row r="172" spans="1:114" ht="15" customHeight="1">
      <c r="A172" s="14" t="s">
        <v>328</v>
      </c>
      <c r="B172" s="14" t="s">
        <v>331</v>
      </c>
      <c r="C172" s="14">
        <v>805</v>
      </c>
      <c r="D172" s="14">
        <v>379</v>
      </c>
      <c r="E172" s="14">
        <v>585</v>
      </c>
      <c r="F172" s="14">
        <v>250</v>
      </c>
      <c r="G172" s="14">
        <v>427</v>
      </c>
      <c r="H172" s="14">
        <v>194</v>
      </c>
      <c r="I172" s="14">
        <v>554</v>
      </c>
      <c r="J172" s="14">
        <v>201</v>
      </c>
      <c r="K172" s="473">
        <v>2371</v>
      </c>
      <c r="L172" s="473">
        <v>1024</v>
      </c>
      <c r="M172" s="14" t="s">
        <v>328</v>
      </c>
      <c r="N172" s="14" t="s">
        <v>331</v>
      </c>
      <c r="O172" s="14">
        <v>123</v>
      </c>
      <c r="P172" s="14">
        <v>62</v>
      </c>
      <c r="Q172" s="466">
        <v>98</v>
      </c>
      <c r="R172" s="14">
        <v>46</v>
      </c>
      <c r="S172" s="14">
        <v>91</v>
      </c>
      <c r="T172" s="14">
        <v>45</v>
      </c>
      <c r="U172" s="14">
        <v>155</v>
      </c>
      <c r="V172" s="14">
        <v>55</v>
      </c>
      <c r="W172" s="473">
        <v>467</v>
      </c>
      <c r="X172" s="473">
        <v>208</v>
      </c>
      <c r="Y172" s="431" t="s">
        <v>328</v>
      </c>
      <c r="Z172" s="14" t="s">
        <v>331</v>
      </c>
      <c r="AA172" s="14">
        <v>13</v>
      </c>
      <c r="AB172" s="14">
        <v>10</v>
      </c>
      <c r="AC172" s="14">
        <v>9</v>
      </c>
      <c r="AD172" s="14">
        <v>10</v>
      </c>
      <c r="AE172" s="14">
        <v>42</v>
      </c>
      <c r="AF172" s="14">
        <v>33</v>
      </c>
      <c r="AG172" s="14">
        <v>6</v>
      </c>
      <c r="AH172" s="14">
        <v>39</v>
      </c>
      <c r="AI172" s="14">
        <v>60</v>
      </c>
      <c r="AJ172" s="14">
        <v>0</v>
      </c>
      <c r="AK172" s="14">
        <v>4</v>
      </c>
      <c r="AL172" s="14">
        <v>0</v>
      </c>
      <c r="AM172" s="14">
        <v>64</v>
      </c>
      <c r="AN172" s="14">
        <v>22</v>
      </c>
      <c r="AO172" s="14">
        <v>7</v>
      </c>
      <c r="AP172" s="14">
        <v>7</v>
      </c>
      <c r="AQ172" s="14">
        <v>0</v>
      </c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1:114" s="506" customFormat="1" ht="15" customHeight="1">
      <c r="A173" s="499" t="s">
        <v>332</v>
      </c>
      <c r="B173" s="499" t="s">
        <v>333</v>
      </c>
      <c r="C173" s="499">
        <v>549</v>
      </c>
      <c r="D173" s="499">
        <v>273</v>
      </c>
      <c r="E173" s="499">
        <v>311</v>
      </c>
      <c r="F173" s="499">
        <v>176</v>
      </c>
      <c r="G173" s="499">
        <v>199</v>
      </c>
      <c r="H173" s="499">
        <v>94</v>
      </c>
      <c r="I173" s="499">
        <v>213</v>
      </c>
      <c r="J173" s="499">
        <v>87</v>
      </c>
      <c r="K173" s="504">
        <v>1272</v>
      </c>
      <c r="L173" s="504">
        <v>630</v>
      </c>
      <c r="M173" s="499" t="s">
        <v>332</v>
      </c>
      <c r="N173" s="499" t="s">
        <v>333</v>
      </c>
      <c r="O173" s="499">
        <v>89</v>
      </c>
      <c r="P173" s="499">
        <v>40</v>
      </c>
      <c r="Q173" s="499">
        <v>56</v>
      </c>
      <c r="R173" s="499">
        <v>37</v>
      </c>
      <c r="S173" s="499">
        <v>36</v>
      </c>
      <c r="T173" s="499">
        <v>20</v>
      </c>
      <c r="U173" s="499">
        <v>65</v>
      </c>
      <c r="V173" s="499">
        <v>28</v>
      </c>
      <c r="W173" s="504">
        <v>246</v>
      </c>
      <c r="X173" s="504">
        <v>125</v>
      </c>
      <c r="Y173" s="505" t="s">
        <v>332</v>
      </c>
      <c r="Z173" s="499" t="s">
        <v>333</v>
      </c>
      <c r="AA173" s="499">
        <v>10</v>
      </c>
      <c r="AB173" s="499">
        <v>8</v>
      </c>
      <c r="AC173" s="499">
        <v>7</v>
      </c>
      <c r="AD173" s="499">
        <v>7</v>
      </c>
      <c r="AE173" s="499">
        <v>32</v>
      </c>
      <c r="AF173" s="499">
        <v>24</v>
      </c>
      <c r="AG173" s="499">
        <v>6</v>
      </c>
      <c r="AH173" s="499">
        <v>30</v>
      </c>
      <c r="AI173" s="499">
        <v>42</v>
      </c>
      <c r="AJ173" s="499">
        <v>0</v>
      </c>
      <c r="AK173" s="499">
        <v>1</v>
      </c>
      <c r="AL173" s="499">
        <v>1</v>
      </c>
      <c r="AM173" s="499">
        <v>44</v>
      </c>
      <c r="AN173" s="499">
        <v>19</v>
      </c>
      <c r="AO173" s="499">
        <v>6</v>
      </c>
      <c r="AP173" s="499">
        <v>6</v>
      </c>
      <c r="AQ173" s="499">
        <v>0</v>
      </c>
      <c r="AR173" s="133"/>
      <c r="AS173" s="133"/>
      <c r="AT173" s="133"/>
      <c r="AU173" s="133"/>
      <c r="AV173" s="133"/>
      <c r="AW173" s="133"/>
      <c r="AX173" s="527"/>
      <c r="AY173" s="527"/>
      <c r="AZ173" s="527"/>
      <c r="BA173" s="527"/>
      <c r="BB173" s="527"/>
      <c r="BC173" s="527"/>
      <c r="BD173" s="527"/>
      <c r="BE173" s="527"/>
      <c r="BF173" s="527"/>
      <c r="BG173" s="527"/>
      <c r="BH173" s="527"/>
      <c r="BI173" s="527"/>
      <c r="BJ173" s="527"/>
      <c r="BK173" s="527"/>
      <c r="BL173" s="527"/>
      <c r="BM173" s="527"/>
      <c r="BN173" s="527"/>
      <c r="BO173" s="527"/>
      <c r="BP173" s="527"/>
      <c r="BQ173" s="527"/>
      <c r="BR173" s="527"/>
      <c r="BS173" s="527"/>
      <c r="BT173" s="527"/>
      <c r="BU173" s="527"/>
      <c r="BV173" s="527"/>
      <c r="BW173" s="527"/>
      <c r="BX173" s="527"/>
      <c r="BY173" s="527"/>
      <c r="BZ173" s="527"/>
      <c r="CA173" s="527"/>
      <c r="CB173" s="527"/>
      <c r="CC173" s="527"/>
      <c r="CD173" s="527"/>
      <c r="CE173" s="527"/>
      <c r="CF173" s="527"/>
      <c r="CG173" s="279"/>
      <c r="CH173" s="279"/>
      <c r="CI173" s="279"/>
      <c r="CJ173" s="279"/>
      <c r="CK173" s="279"/>
      <c r="CL173" s="279"/>
      <c r="CM173" s="279"/>
      <c r="CN173" s="279"/>
      <c r="CO173" s="279"/>
      <c r="CP173" s="279"/>
      <c r="CQ173" s="279"/>
      <c r="CR173" s="279"/>
      <c r="CS173" s="279"/>
      <c r="CT173" s="279"/>
      <c r="CU173" s="279"/>
      <c r="CV173" s="279"/>
      <c r="CW173" s="279"/>
      <c r="CX173" s="279"/>
      <c r="CY173" s="279"/>
      <c r="CZ173" s="279"/>
      <c r="DA173" s="279"/>
      <c r="DB173" s="279"/>
      <c r="DC173" s="279"/>
      <c r="DD173" s="279"/>
      <c r="DE173" s="279"/>
      <c r="DF173" s="279"/>
      <c r="DG173" s="279"/>
      <c r="DH173" s="279"/>
      <c r="DI173" s="279"/>
      <c r="DJ173" s="279"/>
    </row>
    <row r="174" spans="1:114" s="276" customFormat="1" ht="15" customHeight="1">
      <c r="A174" s="14" t="s">
        <v>332</v>
      </c>
      <c r="B174" s="14" t="s">
        <v>334</v>
      </c>
      <c r="C174" s="14">
        <v>347</v>
      </c>
      <c r="D174" s="14">
        <v>185</v>
      </c>
      <c r="E174" s="14">
        <v>151</v>
      </c>
      <c r="F174" s="14">
        <v>63</v>
      </c>
      <c r="G174" s="14">
        <v>116</v>
      </c>
      <c r="H174" s="14">
        <v>50</v>
      </c>
      <c r="I174" s="14">
        <v>122</v>
      </c>
      <c r="J174" s="14">
        <v>49</v>
      </c>
      <c r="K174" s="473">
        <v>736</v>
      </c>
      <c r="L174" s="473">
        <v>347</v>
      </c>
      <c r="M174" s="14" t="s">
        <v>332</v>
      </c>
      <c r="N174" s="14" t="s">
        <v>334</v>
      </c>
      <c r="O174" s="14">
        <v>52</v>
      </c>
      <c r="P174" s="14">
        <v>33</v>
      </c>
      <c r="Q174" s="466">
        <v>8</v>
      </c>
      <c r="R174" s="14">
        <v>2</v>
      </c>
      <c r="S174" s="14">
        <v>11</v>
      </c>
      <c r="T174" s="14">
        <v>5</v>
      </c>
      <c r="U174" s="14">
        <v>29</v>
      </c>
      <c r="V174" s="14">
        <v>11</v>
      </c>
      <c r="W174" s="473">
        <v>100</v>
      </c>
      <c r="X174" s="473">
        <v>51</v>
      </c>
      <c r="Y174" s="431" t="s">
        <v>332</v>
      </c>
      <c r="Z174" s="14" t="s">
        <v>334</v>
      </c>
      <c r="AA174" s="14">
        <v>5</v>
      </c>
      <c r="AB174" s="14">
        <v>2</v>
      </c>
      <c r="AC174" s="14">
        <v>2</v>
      </c>
      <c r="AD174" s="14">
        <v>2</v>
      </c>
      <c r="AE174" s="14">
        <v>11</v>
      </c>
      <c r="AF174" s="14">
        <v>8</v>
      </c>
      <c r="AG174" s="14">
        <v>6</v>
      </c>
      <c r="AH174" s="14">
        <v>14</v>
      </c>
      <c r="AI174" s="14">
        <v>16</v>
      </c>
      <c r="AJ174" s="14">
        <v>3</v>
      </c>
      <c r="AK174" s="14">
        <v>1</v>
      </c>
      <c r="AL174" s="14">
        <v>0</v>
      </c>
      <c r="AM174" s="14">
        <v>20</v>
      </c>
      <c r="AN174" s="14">
        <v>1</v>
      </c>
      <c r="AO174" s="14">
        <v>2</v>
      </c>
      <c r="AP174" s="14">
        <v>2</v>
      </c>
      <c r="AQ174" s="14">
        <v>0</v>
      </c>
      <c r="AR174" s="133"/>
      <c r="AS174" s="133"/>
      <c r="AT174" s="133"/>
      <c r="AU174" s="133"/>
      <c r="AV174" s="133"/>
      <c r="AW174" s="133"/>
      <c r="AX174" s="133"/>
      <c r="AY174" s="133"/>
      <c r="AZ174" s="133"/>
      <c r="BA174" s="133"/>
      <c r="BB174" s="133"/>
      <c r="BC174" s="133"/>
      <c r="BD174" s="133"/>
      <c r="BE174" s="133"/>
      <c r="BF174" s="133"/>
      <c r="BG174" s="133"/>
      <c r="BH174" s="133"/>
      <c r="BI174" s="133"/>
      <c r="BJ174" s="133"/>
      <c r="BK174" s="133"/>
      <c r="BL174" s="133"/>
      <c r="BM174" s="133"/>
      <c r="BN174" s="133"/>
      <c r="BO174" s="133"/>
      <c r="BP174" s="133"/>
      <c r="BQ174" s="133"/>
      <c r="BR174" s="133"/>
      <c r="BS174" s="133"/>
      <c r="BT174" s="133"/>
      <c r="BU174" s="527"/>
      <c r="BV174" s="527"/>
      <c r="BW174" s="527"/>
      <c r="BX174" s="527"/>
      <c r="BY174" s="527"/>
      <c r="BZ174" s="527"/>
      <c r="CA174" s="527"/>
      <c r="CB174" s="527"/>
      <c r="CC174" s="527"/>
      <c r="CD174" s="527"/>
      <c r="CE174" s="527"/>
      <c r="CF174" s="527"/>
      <c r="CG174" s="133"/>
      <c r="CH174" s="133"/>
      <c r="CI174" s="133"/>
      <c r="CJ174" s="133"/>
      <c r="CK174" s="133"/>
      <c r="CL174" s="133"/>
      <c r="CM174" s="133"/>
      <c r="CN174" s="133"/>
      <c r="CO174" s="133"/>
      <c r="CP174" s="133"/>
      <c r="CQ174" s="133"/>
      <c r="CR174" s="133"/>
      <c r="CS174" s="133"/>
      <c r="CT174" s="133"/>
      <c r="CU174" s="133"/>
      <c r="CV174" s="133"/>
      <c r="CW174" s="133"/>
      <c r="CX174" s="133"/>
      <c r="CY174" s="133"/>
      <c r="CZ174" s="133"/>
      <c r="DA174" s="133"/>
      <c r="DB174" s="133"/>
      <c r="DC174" s="133"/>
      <c r="DD174" s="133"/>
      <c r="DE174" s="133"/>
      <c r="DF174" s="521"/>
      <c r="DG174" s="521"/>
      <c r="DH174" s="521"/>
      <c r="DI174" s="521"/>
      <c r="DJ174" s="521"/>
    </row>
    <row r="175" spans="1:114" ht="15" customHeight="1">
      <c r="A175" s="14" t="s">
        <v>332</v>
      </c>
      <c r="B175" s="14" t="s">
        <v>335</v>
      </c>
      <c r="C175" s="14">
        <v>75</v>
      </c>
      <c r="D175" s="14">
        <v>26</v>
      </c>
      <c r="E175" s="14">
        <v>33</v>
      </c>
      <c r="F175" s="14">
        <v>12</v>
      </c>
      <c r="G175" s="14">
        <v>15</v>
      </c>
      <c r="H175" s="14">
        <v>2</v>
      </c>
      <c r="I175" s="14">
        <v>19</v>
      </c>
      <c r="J175" s="14">
        <v>11</v>
      </c>
      <c r="K175" s="473">
        <v>142</v>
      </c>
      <c r="L175" s="473">
        <v>51</v>
      </c>
      <c r="M175" s="14" t="s">
        <v>332</v>
      </c>
      <c r="N175" s="14" t="s">
        <v>335</v>
      </c>
      <c r="O175" s="14">
        <v>9</v>
      </c>
      <c r="P175" s="14">
        <v>0</v>
      </c>
      <c r="Q175" s="466">
        <v>2</v>
      </c>
      <c r="R175" s="14">
        <v>0</v>
      </c>
      <c r="S175" s="14">
        <v>2</v>
      </c>
      <c r="T175" s="14">
        <v>0</v>
      </c>
      <c r="U175" s="14">
        <v>6</v>
      </c>
      <c r="V175" s="14">
        <v>4</v>
      </c>
      <c r="W175" s="473">
        <v>19</v>
      </c>
      <c r="X175" s="473">
        <v>4</v>
      </c>
      <c r="Y175" s="431" t="s">
        <v>332</v>
      </c>
      <c r="Z175" s="14" t="s">
        <v>335</v>
      </c>
      <c r="AA175" s="14">
        <v>2</v>
      </c>
      <c r="AB175" s="14">
        <v>1</v>
      </c>
      <c r="AC175" s="14">
        <v>1</v>
      </c>
      <c r="AD175" s="14">
        <v>1</v>
      </c>
      <c r="AE175" s="14">
        <v>5</v>
      </c>
      <c r="AF175" s="14">
        <v>3</v>
      </c>
      <c r="AG175" s="14">
        <v>1</v>
      </c>
      <c r="AH175" s="14">
        <v>4</v>
      </c>
      <c r="AI175" s="14">
        <v>6</v>
      </c>
      <c r="AJ175" s="14">
        <v>2</v>
      </c>
      <c r="AK175" s="14">
        <v>0</v>
      </c>
      <c r="AL175" s="14">
        <v>0</v>
      </c>
      <c r="AM175" s="14">
        <v>8</v>
      </c>
      <c r="AN175" s="14">
        <v>0</v>
      </c>
      <c r="AO175" s="14">
        <v>1</v>
      </c>
      <c r="AP175" s="14">
        <v>1</v>
      </c>
      <c r="AQ175" s="14">
        <v>0</v>
      </c>
      <c r="AY175" s="528"/>
    </row>
    <row r="176" spans="1:114" ht="15" customHeight="1">
      <c r="A176" s="14" t="s">
        <v>332</v>
      </c>
      <c r="B176" s="14" t="s">
        <v>236</v>
      </c>
      <c r="C176" s="14">
        <v>109</v>
      </c>
      <c r="D176" s="14">
        <v>51</v>
      </c>
      <c r="E176" s="14">
        <v>68</v>
      </c>
      <c r="F176" s="14">
        <v>30</v>
      </c>
      <c r="G176" s="14">
        <v>61</v>
      </c>
      <c r="H176" s="14">
        <v>32</v>
      </c>
      <c r="I176" s="14">
        <v>55</v>
      </c>
      <c r="J176" s="14">
        <v>22</v>
      </c>
      <c r="K176" s="473">
        <v>293</v>
      </c>
      <c r="L176" s="473">
        <v>135</v>
      </c>
      <c r="M176" s="14" t="s">
        <v>332</v>
      </c>
      <c r="N176" s="14" t="s">
        <v>236</v>
      </c>
      <c r="O176" s="14">
        <v>6</v>
      </c>
      <c r="P176" s="14">
        <v>5</v>
      </c>
      <c r="Q176" s="466">
        <v>4</v>
      </c>
      <c r="R176" s="14">
        <v>3</v>
      </c>
      <c r="S176" s="14">
        <v>6</v>
      </c>
      <c r="T176" s="14">
        <v>3</v>
      </c>
      <c r="U176" s="14">
        <v>9</v>
      </c>
      <c r="V176" s="14">
        <v>6</v>
      </c>
      <c r="W176" s="473">
        <v>25</v>
      </c>
      <c r="X176" s="473">
        <v>17</v>
      </c>
      <c r="Y176" s="431" t="s">
        <v>332</v>
      </c>
      <c r="Z176" s="14" t="s">
        <v>236</v>
      </c>
      <c r="AA176" s="14">
        <v>4</v>
      </c>
      <c r="AB176" s="14">
        <v>4</v>
      </c>
      <c r="AC176" s="14">
        <v>4</v>
      </c>
      <c r="AD176" s="14">
        <v>3</v>
      </c>
      <c r="AE176" s="14">
        <v>15</v>
      </c>
      <c r="AF176" s="14">
        <v>11</v>
      </c>
      <c r="AG176" s="14">
        <v>3</v>
      </c>
      <c r="AH176" s="14">
        <v>14</v>
      </c>
      <c r="AI176" s="14">
        <v>20</v>
      </c>
      <c r="AJ176" s="14">
        <v>0</v>
      </c>
      <c r="AK176" s="14">
        <v>3</v>
      </c>
      <c r="AL176" s="14">
        <v>0</v>
      </c>
      <c r="AM176" s="14">
        <v>23</v>
      </c>
      <c r="AN176" s="14">
        <v>9</v>
      </c>
      <c r="AO176" s="14">
        <v>4</v>
      </c>
      <c r="AP176" s="14">
        <v>4</v>
      </c>
      <c r="AQ176" s="14">
        <v>0</v>
      </c>
      <c r="AX176" s="527"/>
      <c r="AY176" s="527"/>
      <c r="AZ176" s="527"/>
      <c r="BA176" s="527"/>
      <c r="BB176" s="527"/>
      <c r="BC176" s="527"/>
      <c r="BD176" s="527"/>
      <c r="BE176" s="527"/>
      <c r="BF176" s="527"/>
      <c r="BG176" s="527"/>
      <c r="BH176" s="527"/>
      <c r="BI176" s="527"/>
      <c r="BJ176" s="527"/>
      <c r="BK176" s="527"/>
      <c r="BL176" s="527"/>
      <c r="BM176" s="527"/>
      <c r="BN176" s="527"/>
      <c r="BO176" s="527"/>
      <c r="BP176" s="527"/>
      <c r="BQ176" s="527"/>
      <c r="BR176" s="527"/>
      <c r="BS176" s="527"/>
      <c r="BT176" s="527"/>
      <c r="BU176" s="527"/>
      <c r="BV176" s="527"/>
      <c r="BW176" s="527"/>
      <c r="BX176" s="527"/>
      <c r="BY176" s="527"/>
      <c r="BZ176" s="527"/>
      <c r="CA176" s="527"/>
      <c r="CB176" s="527"/>
      <c r="CC176" s="527"/>
      <c r="CD176" s="527"/>
      <c r="CE176" s="527"/>
      <c r="CF176" s="527"/>
    </row>
    <row r="177" spans="1:114" s="506" customFormat="1" ht="15" customHeight="1">
      <c r="A177" s="499" t="s">
        <v>332</v>
      </c>
      <c r="B177" s="499" t="s">
        <v>237</v>
      </c>
      <c r="C177" s="499">
        <v>739</v>
      </c>
      <c r="D177" s="499">
        <v>307</v>
      </c>
      <c r="E177" s="499">
        <v>559</v>
      </c>
      <c r="F177" s="499">
        <v>250</v>
      </c>
      <c r="G177" s="499">
        <v>319</v>
      </c>
      <c r="H177" s="499">
        <v>140</v>
      </c>
      <c r="I177" s="499">
        <v>398</v>
      </c>
      <c r="J177" s="499">
        <v>183</v>
      </c>
      <c r="K177" s="504">
        <v>2015</v>
      </c>
      <c r="L177" s="504">
        <v>880</v>
      </c>
      <c r="M177" s="499" t="s">
        <v>332</v>
      </c>
      <c r="N177" s="499" t="s">
        <v>237</v>
      </c>
      <c r="O177" s="499">
        <v>12</v>
      </c>
      <c r="P177" s="499">
        <v>8</v>
      </c>
      <c r="Q177" s="499">
        <v>26</v>
      </c>
      <c r="R177" s="499">
        <v>11</v>
      </c>
      <c r="S177" s="499">
        <v>14</v>
      </c>
      <c r="T177" s="499">
        <v>6</v>
      </c>
      <c r="U177" s="499">
        <v>132</v>
      </c>
      <c r="V177" s="499">
        <v>57</v>
      </c>
      <c r="W177" s="504">
        <v>184</v>
      </c>
      <c r="X177" s="504">
        <v>82</v>
      </c>
      <c r="Y177" s="505" t="s">
        <v>332</v>
      </c>
      <c r="Z177" s="499" t="s">
        <v>237</v>
      </c>
      <c r="AA177" s="499">
        <v>14</v>
      </c>
      <c r="AB177" s="499">
        <v>12</v>
      </c>
      <c r="AC177" s="499">
        <v>8</v>
      </c>
      <c r="AD177" s="499">
        <v>7</v>
      </c>
      <c r="AE177" s="499">
        <v>41</v>
      </c>
      <c r="AF177" s="499">
        <v>24</v>
      </c>
      <c r="AG177" s="499">
        <v>5</v>
      </c>
      <c r="AH177" s="499">
        <v>29</v>
      </c>
      <c r="AI177" s="499">
        <v>43</v>
      </c>
      <c r="AJ177" s="499">
        <v>9</v>
      </c>
      <c r="AK177" s="499">
        <v>4</v>
      </c>
      <c r="AL177" s="499">
        <v>0</v>
      </c>
      <c r="AM177" s="499">
        <v>56</v>
      </c>
      <c r="AN177" s="499">
        <v>21</v>
      </c>
      <c r="AO177" s="499">
        <v>8</v>
      </c>
      <c r="AP177" s="499">
        <v>8</v>
      </c>
      <c r="AQ177" s="499">
        <v>0</v>
      </c>
      <c r="AR177" s="133"/>
      <c r="AS177" s="133"/>
      <c r="AT177" s="133"/>
      <c r="AU177" s="133"/>
      <c r="AV177" s="133"/>
      <c r="AW177" s="133"/>
      <c r="AX177" s="527"/>
      <c r="AY177" s="527"/>
      <c r="AZ177" s="527"/>
      <c r="BA177" s="527"/>
      <c r="BB177" s="527"/>
      <c r="BC177" s="527"/>
      <c r="BD177" s="527"/>
      <c r="BE177" s="527"/>
      <c r="BF177" s="527"/>
      <c r="BG177" s="527"/>
      <c r="BH177" s="527"/>
      <c r="BI177" s="527"/>
      <c r="BJ177" s="527"/>
      <c r="BK177" s="527"/>
      <c r="BL177" s="527"/>
      <c r="BM177" s="527"/>
      <c r="BN177" s="527"/>
      <c r="BO177" s="527"/>
      <c r="BP177" s="527"/>
      <c r="BQ177" s="527"/>
      <c r="BR177" s="527"/>
      <c r="BS177" s="527"/>
      <c r="BT177" s="527"/>
      <c r="BU177" s="527"/>
      <c r="BV177" s="527"/>
      <c r="BW177" s="527"/>
      <c r="BX177" s="527"/>
      <c r="BY177" s="527"/>
      <c r="BZ177" s="527"/>
      <c r="CA177" s="527"/>
      <c r="CB177" s="527"/>
      <c r="CC177" s="527"/>
      <c r="CD177" s="527"/>
      <c r="CE177" s="527"/>
      <c r="CF177" s="527"/>
      <c r="CG177" s="279"/>
      <c r="CH177" s="279"/>
      <c r="CI177" s="279"/>
      <c r="CJ177" s="279"/>
      <c r="CK177" s="279"/>
      <c r="CL177" s="279"/>
      <c r="CM177" s="279"/>
      <c r="CN177" s="279"/>
      <c r="CO177" s="279"/>
      <c r="CP177" s="279"/>
      <c r="CQ177" s="279"/>
      <c r="CR177" s="279"/>
      <c r="CS177" s="279"/>
      <c r="CT177" s="279"/>
      <c r="CU177" s="279"/>
      <c r="CV177" s="279"/>
      <c r="CW177" s="279"/>
      <c r="CX177" s="279"/>
      <c r="CY177" s="279"/>
      <c r="CZ177" s="279"/>
      <c r="DA177" s="279"/>
      <c r="DB177" s="279"/>
      <c r="DC177" s="279"/>
      <c r="DD177" s="279"/>
      <c r="DE177" s="279"/>
      <c r="DF177" s="279"/>
      <c r="DG177" s="279"/>
      <c r="DH177" s="279"/>
      <c r="DI177" s="279"/>
      <c r="DJ177" s="279"/>
    </row>
    <row r="178" spans="1:114" ht="15" customHeight="1">
      <c r="A178" s="14" t="s">
        <v>332</v>
      </c>
      <c r="B178" s="14" t="s">
        <v>241</v>
      </c>
      <c r="C178" s="14">
        <v>372</v>
      </c>
      <c r="D178" s="14">
        <v>205</v>
      </c>
      <c r="E178" s="14">
        <v>236</v>
      </c>
      <c r="F178" s="14">
        <v>107</v>
      </c>
      <c r="G178" s="14">
        <v>188</v>
      </c>
      <c r="H178" s="14">
        <v>82</v>
      </c>
      <c r="I178" s="14">
        <v>232</v>
      </c>
      <c r="J178" s="14">
        <v>83</v>
      </c>
      <c r="K178" s="473">
        <v>1028</v>
      </c>
      <c r="L178" s="473">
        <v>477</v>
      </c>
      <c r="M178" s="14" t="s">
        <v>332</v>
      </c>
      <c r="N178" s="14" t="s">
        <v>241</v>
      </c>
      <c r="O178" s="14">
        <v>26</v>
      </c>
      <c r="P178" s="14">
        <v>16</v>
      </c>
      <c r="Q178" s="466">
        <v>6</v>
      </c>
      <c r="R178" s="14">
        <v>5</v>
      </c>
      <c r="S178" s="14">
        <v>10</v>
      </c>
      <c r="T178" s="14">
        <v>4</v>
      </c>
      <c r="U178" s="14">
        <v>49</v>
      </c>
      <c r="V178" s="14">
        <v>16</v>
      </c>
      <c r="W178" s="473">
        <v>91</v>
      </c>
      <c r="X178" s="473">
        <v>41</v>
      </c>
      <c r="Y178" s="431" t="s">
        <v>332</v>
      </c>
      <c r="Z178" s="14" t="s">
        <v>241</v>
      </c>
      <c r="AA178" s="14">
        <v>8</v>
      </c>
      <c r="AB178" s="14">
        <v>7</v>
      </c>
      <c r="AC178" s="14">
        <v>6</v>
      </c>
      <c r="AD178" s="14">
        <v>6</v>
      </c>
      <c r="AE178" s="14">
        <v>27</v>
      </c>
      <c r="AF178" s="14">
        <v>20</v>
      </c>
      <c r="AG178" s="14">
        <v>6</v>
      </c>
      <c r="AH178" s="14">
        <v>26</v>
      </c>
      <c r="AI178" s="14">
        <v>35</v>
      </c>
      <c r="AJ178" s="14">
        <v>0</v>
      </c>
      <c r="AK178" s="14">
        <v>0</v>
      </c>
      <c r="AL178" s="14">
        <v>0</v>
      </c>
      <c r="AM178" s="14">
        <v>35</v>
      </c>
      <c r="AN178" s="14">
        <v>10</v>
      </c>
      <c r="AO178" s="14">
        <v>9</v>
      </c>
      <c r="AP178" s="14">
        <v>5</v>
      </c>
      <c r="AQ178" s="14">
        <v>4</v>
      </c>
      <c r="BA178" s="148"/>
      <c r="BB178" s="148"/>
      <c r="BC178" s="529"/>
      <c r="BD178" s="529"/>
      <c r="BE178" s="529"/>
      <c r="BF178" s="529"/>
      <c r="BG178" s="529"/>
      <c r="BH178" s="529"/>
      <c r="BI178" s="529"/>
      <c r="BJ178" s="529"/>
      <c r="BK178" s="529"/>
      <c r="BL178" s="529"/>
      <c r="BM178" s="529"/>
      <c r="BN178" s="529"/>
      <c r="BO178" s="529"/>
      <c r="BP178" s="529"/>
      <c r="BQ178" s="529"/>
      <c r="BR178" s="529"/>
      <c r="BS178" s="529"/>
      <c r="BT178" s="529"/>
      <c r="BU178" s="148"/>
      <c r="BV178" s="148"/>
      <c r="BW178" s="148"/>
      <c r="BX178" s="148"/>
      <c r="BY178" s="148"/>
      <c r="BZ178" s="148"/>
      <c r="CA178" s="148"/>
      <c r="CB178" s="527"/>
      <c r="CC178" s="529"/>
      <c r="CD178" s="529"/>
      <c r="CE178" s="529"/>
      <c r="CF178" s="148"/>
    </row>
    <row r="179" spans="1:114" ht="15" customHeight="1">
      <c r="A179" s="14" t="s">
        <v>332</v>
      </c>
      <c r="B179" s="14" t="s">
        <v>242</v>
      </c>
      <c r="C179" s="14">
        <v>354</v>
      </c>
      <c r="D179" s="14">
        <v>183</v>
      </c>
      <c r="E179" s="14">
        <v>254</v>
      </c>
      <c r="F179" s="14">
        <v>111</v>
      </c>
      <c r="G179" s="14">
        <v>156</v>
      </c>
      <c r="H179" s="14">
        <v>76</v>
      </c>
      <c r="I179" s="14">
        <v>125</v>
      </c>
      <c r="J179" s="14">
        <v>52</v>
      </c>
      <c r="K179" s="473">
        <v>889</v>
      </c>
      <c r="L179" s="473">
        <v>422</v>
      </c>
      <c r="M179" s="14" t="s">
        <v>332</v>
      </c>
      <c r="N179" s="14" t="s">
        <v>242</v>
      </c>
      <c r="O179" s="14">
        <v>46</v>
      </c>
      <c r="P179" s="14">
        <v>15</v>
      </c>
      <c r="Q179" s="466">
        <v>21</v>
      </c>
      <c r="R179" s="14">
        <v>12</v>
      </c>
      <c r="S179" s="14">
        <v>10</v>
      </c>
      <c r="T179" s="14">
        <v>6</v>
      </c>
      <c r="U179" s="14">
        <v>20</v>
      </c>
      <c r="V179" s="14">
        <v>10</v>
      </c>
      <c r="W179" s="473">
        <v>97</v>
      </c>
      <c r="X179" s="473">
        <v>43</v>
      </c>
      <c r="Y179" s="431" t="s">
        <v>332</v>
      </c>
      <c r="Z179" s="14" t="s">
        <v>242</v>
      </c>
      <c r="AA179" s="14">
        <v>8</v>
      </c>
      <c r="AB179" s="14">
        <v>6</v>
      </c>
      <c r="AC179" s="14">
        <v>6</v>
      </c>
      <c r="AD179" s="14">
        <v>4</v>
      </c>
      <c r="AE179" s="14">
        <v>24</v>
      </c>
      <c r="AF179" s="14">
        <v>18</v>
      </c>
      <c r="AG179" s="14">
        <v>4</v>
      </c>
      <c r="AH179" s="14">
        <v>22</v>
      </c>
      <c r="AI179" s="14">
        <v>32</v>
      </c>
      <c r="AJ179" s="14">
        <v>1</v>
      </c>
      <c r="AK179" s="14">
        <v>8</v>
      </c>
      <c r="AL179" s="14">
        <v>0</v>
      </c>
      <c r="AM179" s="14">
        <v>41</v>
      </c>
      <c r="AN179" s="14">
        <v>5</v>
      </c>
      <c r="AO179" s="14">
        <v>4</v>
      </c>
      <c r="AP179" s="14">
        <v>4</v>
      </c>
      <c r="AQ179" s="14">
        <v>0</v>
      </c>
      <c r="AX179" s="521"/>
      <c r="AY179" s="528"/>
      <c r="AZ179" s="521"/>
      <c r="BA179" s="521"/>
      <c r="BB179" s="521"/>
      <c r="BC179" s="521"/>
      <c r="BD179" s="521"/>
      <c r="BE179" s="521"/>
      <c r="BF179" s="521"/>
      <c r="BG179" s="521"/>
      <c r="BH179" s="521"/>
      <c r="BI179" s="521"/>
      <c r="BJ179" s="521"/>
      <c r="CG179" s="521"/>
      <c r="CH179" s="521"/>
      <c r="CI179" s="521"/>
      <c r="CJ179" s="521"/>
      <c r="CK179" s="521"/>
      <c r="CL179" s="521"/>
      <c r="CM179" s="521"/>
      <c r="CN179" s="521"/>
      <c r="CO179" s="521"/>
      <c r="CP179" s="521"/>
      <c r="CQ179" s="521"/>
      <c r="CR179" s="521"/>
      <c r="CS179" s="521"/>
      <c r="CT179" s="521"/>
      <c r="CU179" s="521"/>
      <c r="CV179" s="521"/>
      <c r="CW179" s="521"/>
      <c r="CX179" s="521"/>
      <c r="CY179" s="521"/>
      <c r="CZ179" s="521"/>
      <c r="DA179" s="521"/>
      <c r="DB179" s="521"/>
      <c r="DC179" s="521"/>
      <c r="DD179" s="521"/>
      <c r="DE179" s="521"/>
    </row>
    <row r="180" spans="1:114" s="276" customFormat="1" ht="15" customHeight="1">
      <c r="A180" s="14" t="s">
        <v>332</v>
      </c>
      <c r="B180" s="14" t="s">
        <v>55</v>
      </c>
      <c r="C180" s="14">
        <v>1502</v>
      </c>
      <c r="D180" s="14">
        <v>734</v>
      </c>
      <c r="E180" s="14">
        <v>1078</v>
      </c>
      <c r="F180" s="14">
        <v>486</v>
      </c>
      <c r="G180" s="14">
        <v>882</v>
      </c>
      <c r="H180" s="14">
        <v>427</v>
      </c>
      <c r="I180" s="14">
        <v>1153</v>
      </c>
      <c r="J180" s="14">
        <v>546</v>
      </c>
      <c r="K180" s="473">
        <v>4615</v>
      </c>
      <c r="L180" s="473">
        <v>2193</v>
      </c>
      <c r="M180" s="14" t="s">
        <v>332</v>
      </c>
      <c r="N180" s="14" t="s">
        <v>55</v>
      </c>
      <c r="O180" s="14">
        <v>191</v>
      </c>
      <c r="P180" s="14">
        <v>104</v>
      </c>
      <c r="Q180" s="466">
        <v>164</v>
      </c>
      <c r="R180" s="14">
        <v>84</v>
      </c>
      <c r="S180" s="14">
        <v>87</v>
      </c>
      <c r="T180" s="14">
        <v>47</v>
      </c>
      <c r="U180" s="14">
        <v>406</v>
      </c>
      <c r="V180" s="14">
        <v>204</v>
      </c>
      <c r="W180" s="473">
        <v>848</v>
      </c>
      <c r="X180" s="473">
        <v>439</v>
      </c>
      <c r="Y180" s="431" t="s">
        <v>332</v>
      </c>
      <c r="Z180" s="14" t="s">
        <v>55</v>
      </c>
      <c r="AA180" s="14">
        <v>25</v>
      </c>
      <c r="AB180" s="14">
        <v>20</v>
      </c>
      <c r="AC180" s="14">
        <v>19</v>
      </c>
      <c r="AD180" s="14">
        <v>19</v>
      </c>
      <c r="AE180" s="14">
        <v>83</v>
      </c>
      <c r="AF180" s="14">
        <v>54</v>
      </c>
      <c r="AG180" s="14">
        <v>1</v>
      </c>
      <c r="AH180" s="14">
        <v>55</v>
      </c>
      <c r="AI180" s="14">
        <v>147</v>
      </c>
      <c r="AJ180" s="14">
        <v>4</v>
      </c>
      <c r="AK180" s="14">
        <v>0</v>
      </c>
      <c r="AL180" s="14">
        <v>0</v>
      </c>
      <c r="AM180" s="14">
        <v>151</v>
      </c>
      <c r="AN180" s="14">
        <v>130</v>
      </c>
      <c r="AO180" s="14">
        <v>7</v>
      </c>
      <c r="AP180" s="14">
        <v>7</v>
      </c>
      <c r="AQ180" s="14">
        <v>0</v>
      </c>
      <c r="AR180" s="133"/>
      <c r="AS180" s="133"/>
      <c r="AT180" s="133"/>
      <c r="AU180" s="133"/>
      <c r="AV180" s="133"/>
      <c r="AW180" s="133"/>
      <c r="AX180" s="133"/>
      <c r="AY180" s="133"/>
      <c r="AZ180" s="133"/>
      <c r="BA180" s="133"/>
      <c r="BB180" s="133"/>
      <c r="BC180" s="521"/>
      <c r="BD180" s="521"/>
      <c r="BE180" s="521"/>
      <c r="BF180" s="521"/>
      <c r="BG180" s="521"/>
      <c r="BH180" s="521"/>
      <c r="BI180" s="521"/>
      <c r="BJ180" s="521"/>
      <c r="BK180" s="521"/>
      <c r="BL180" s="521"/>
      <c r="BM180" s="521"/>
      <c r="BN180" s="521"/>
      <c r="BO180" s="521"/>
      <c r="BP180" s="521"/>
      <c r="BQ180" s="521"/>
      <c r="BR180" s="521"/>
      <c r="BS180" s="521"/>
      <c r="BT180" s="521"/>
      <c r="BU180" s="521"/>
      <c r="BV180" s="521"/>
      <c r="BW180" s="521"/>
      <c r="BX180" s="521"/>
      <c r="BY180" s="521"/>
      <c r="BZ180" s="521"/>
      <c r="CA180" s="521"/>
      <c r="CB180" s="521"/>
      <c r="CC180" s="521"/>
      <c r="CD180" s="521"/>
      <c r="CE180" s="521"/>
      <c r="CF180" s="133"/>
      <c r="CG180" s="133"/>
      <c r="CH180" s="133"/>
      <c r="CI180" s="133"/>
      <c r="CJ180" s="133"/>
      <c r="CK180" s="133"/>
      <c r="CL180" s="133"/>
      <c r="CM180" s="133"/>
      <c r="CN180" s="133"/>
      <c r="CO180" s="133"/>
      <c r="CP180" s="133"/>
      <c r="CQ180" s="133"/>
      <c r="CR180" s="133"/>
      <c r="CS180" s="133"/>
      <c r="CT180" s="133"/>
      <c r="CU180" s="133"/>
      <c r="CV180" s="133"/>
      <c r="CW180" s="133"/>
      <c r="CX180" s="133"/>
      <c r="CY180" s="133"/>
      <c r="CZ180" s="133"/>
      <c r="DA180" s="133"/>
      <c r="DB180" s="133"/>
      <c r="DC180" s="133"/>
      <c r="DD180" s="133"/>
      <c r="DE180" s="133"/>
      <c r="DF180" s="521"/>
      <c r="DG180" s="521"/>
      <c r="DH180" s="521"/>
      <c r="DI180" s="521"/>
      <c r="DJ180" s="521"/>
    </row>
    <row r="181" spans="1:114" ht="15" customHeight="1">
      <c r="A181" s="14" t="s">
        <v>332</v>
      </c>
      <c r="B181" s="14" t="s">
        <v>255</v>
      </c>
      <c r="C181" s="14">
        <v>2270</v>
      </c>
      <c r="D181" s="14">
        <v>1080</v>
      </c>
      <c r="E181" s="14">
        <v>1032</v>
      </c>
      <c r="F181" s="14">
        <v>464</v>
      </c>
      <c r="G181" s="14">
        <v>759</v>
      </c>
      <c r="H181" s="14">
        <v>303</v>
      </c>
      <c r="I181" s="14">
        <v>864</v>
      </c>
      <c r="J181" s="14">
        <v>319</v>
      </c>
      <c r="K181" s="473">
        <v>4925</v>
      </c>
      <c r="L181" s="473">
        <v>2166</v>
      </c>
      <c r="M181" s="14" t="s">
        <v>332</v>
      </c>
      <c r="N181" s="14" t="s">
        <v>255</v>
      </c>
      <c r="O181" s="14">
        <v>285</v>
      </c>
      <c r="P181" s="14">
        <v>142</v>
      </c>
      <c r="Q181" s="466">
        <v>100</v>
      </c>
      <c r="R181" s="14">
        <v>40</v>
      </c>
      <c r="S181" s="14">
        <v>39</v>
      </c>
      <c r="T181" s="14">
        <v>9</v>
      </c>
      <c r="U181" s="14">
        <v>315</v>
      </c>
      <c r="V181" s="14">
        <v>116</v>
      </c>
      <c r="W181" s="473">
        <v>739</v>
      </c>
      <c r="X181" s="473">
        <v>307</v>
      </c>
      <c r="Y181" s="431" t="s">
        <v>332</v>
      </c>
      <c r="Z181" s="14" t="s">
        <v>255</v>
      </c>
      <c r="AA181" s="14">
        <v>37</v>
      </c>
      <c r="AB181" s="14">
        <v>23</v>
      </c>
      <c r="AC181" s="14">
        <v>21</v>
      </c>
      <c r="AD181" s="14">
        <v>21</v>
      </c>
      <c r="AE181" s="14">
        <v>102</v>
      </c>
      <c r="AF181" s="14">
        <v>64</v>
      </c>
      <c r="AG181" s="14">
        <v>15</v>
      </c>
      <c r="AH181" s="14">
        <v>79</v>
      </c>
      <c r="AI181" s="14">
        <v>160</v>
      </c>
      <c r="AJ181" s="14">
        <v>4</v>
      </c>
      <c r="AK181" s="14">
        <v>12</v>
      </c>
      <c r="AL181" s="14">
        <v>0</v>
      </c>
      <c r="AM181" s="14">
        <v>176</v>
      </c>
      <c r="AN181" s="14">
        <v>66</v>
      </c>
      <c r="AO181" s="14">
        <v>21</v>
      </c>
      <c r="AP181" s="14">
        <v>21</v>
      </c>
      <c r="AQ181" s="14">
        <v>0</v>
      </c>
      <c r="AX181" s="521"/>
      <c r="AY181" s="521"/>
      <c r="AZ181" s="521"/>
      <c r="BA181" s="521"/>
      <c r="BB181" s="521"/>
      <c r="CG181" s="521"/>
      <c r="CH181" s="521"/>
      <c r="CI181" s="521"/>
      <c r="CJ181" s="521"/>
      <c r="CK181" s="521"/>
      <c r="CL181" s="521"/>
      <c r="CM181" s="521"/>
      <c r="CN181" s="521"/>
      <c r="CO181" s="521"/>
      <c r="CP181" s="521"/>
      <c r="CQ181" s="521"/>
      <c r="CR181" s="521"/>
      <c r="CS181" s="521"/>
      <c r="CT181" s="521"/>
      <c r="CU181" s="521"/>
      <c r="CV181" s="521"/>
      <c r="CW181" s="521"/>
      <c r="CX181" s="521"/>
      <c r="CY181" s="521"/>
      <c r="CZ181" s="521"/>
      <c r="DA181" s="521"/>
      <c r="DB181" s="521"/>
      <c r="DC181" s="521"/>
      <c r="DD181" s="521"/>
      <c r="DE181" s="521"/>
      <c r="DF181" s="521"/>
    </row>
    <row r="182" spans="1:114" s="276" customFormat="1" ht="15" customHeight="1">
      <c r="A182" s="14" t="s">
        <v>336</v>
      </c>
      <c r="B182" s="14" t="s">
        <v>337</v>
      </c>
      <c r="C182" s="14">
        <v>339</v>
      </c>
      <c r="D182" s="14">
        <v>155</v>
      </c>
      <c r="E182" s="14">
        <v>235</v>
      </c>
      <c r="F182" s="14">
        <v>95</v>
      </c>
      <c r="G182" s="14">
        <v>255</v>
      </c>
      <c r="H182" s="14">
        <v>107</v>
      </c>
      <c r="I182" s="14">
        <v>332</v>
      </c>
      <c r="J182" s="14">
        <v>145</v>
      </c>
      <c r="K182" s="473">
        <v>1161</v>
      </c>
      <c r="L182" s="473">
        <v>502</v>
      </c>
      <c r="M182" s="14" t="s">
        <v>336</v>
      </c>
      <c r="N182" s="14" t="s">
        <v>337</v>
      </c>
      <c r="O182" s="14">
        <v>62</v>
      </c>
      <c r="P182" s="14">
        <v>33</v>
      </c>
      <c r="Q182" s="466">
        <v>35</v>
      </c>
      <c r="R182" s="14">
        <v>15</v>
      </c>
      <c r="S182" s="14">
        <v>13</v>
      </c>
      <c r="T182" s="14">
        <v>3</v>
      </c>
      <c r="U182" s="14">
        <v>76</v>
      </c>
      <c r="V182" s="14">
        <v>19</v>
      </c>
      <c r="W182" s="473">
        <v>186</v>
      </c>
      <c r="X182" s="473">
        <v>70</v>
      </c>
      <c r="Y182" s="431" t="s">
        <v>336</v>
      </c>
      <c r="Z182" s="14" t="s">
        <v>337</v>
      </c>
      <c r="AA182" s="14">
        <v>9</v>
      </c>
      <c r="AB182" s="14">
        <v>6</v>
      </c>
      <c r="AC182" s="14">
        <v>5</v>
      </c>
      <c r="AD182" s="14">
        <v>6</v>
      </c>
      <c r="AE182" s="14">
        <v>26</v>
      </c>
      <c r="AF182" s="14">
        <v>14</v>
      </c>
      <c r="AG182" s="14">
        <v>2</v>
      </c>
      <c r="AH182" s="14">
        <v>16</v>
      </c>
      <c r="AI182" s="14">
        <v>34</v>
      </c>
      <c r="AJ182" s="14">
        <v>0</v>
      </c>
      <c r="AK182" s="14">
        <v>0</v>
      </c>
      <c r="AL182" s="14">
        <v>0</v>
      </c>
      <c r="AM182" s="14">
        <v>34</v>
      </c>
      <c r="AN182" s="14">
        <v>5</v>
      </c>
      <c r="AO182" s="14">
        <v>4</v>
      </c>
      <c r="AP182" s="14">
        <v>3</v>
      </c>
      <c r="AQ182" s="14">
        <v>1</v>
      </c>
      <c r="AR182" s="133"/>
      <c r="AS182" s="133"/>
      <c r="AT182" s="133"/>
      <c r="AU182" s="133"/>
      <c r="AV182" s="133"/>
      <c r="AW182" s="133"/>
      <c r="AX182" s="133"/>
      <c r="AY182" s="2"/>
      <c r="AZ182" s="2"/>
      <c r="BA182" s="2"/>
      <c r="BB182" s="2"/>
      <c r="BC182" s="2"/>
      <c r="BD182" s="2"/>
      <c r="BE182" s="522"/>
      <c r="BF182" s="133"/>
      <c r="BG182" s="133"/>
      <c r="BH182" s="133"/>
      <c r="BI182" s="133"/>
      <c r="BJ182" s="133"/>
      <c r="BK182" s="133"/>
      <c r="BL182" s="133"/>
      <c r="BM182" s="133"/>
      <c r="BN182" s="133"/>
      <c r="BO182" s="133"/>
      <c r="BP182" s="133"/>
      <c r="BQ182" s="133"/>
      <c r="BR182" s="133"/>
      <c r="BS182" s="133"/>
      <c r="BT182" s="133"/>
      <c r="BU182" s="133"/>
      <c r="BV182" s="133"/>
      <c r="BW182" s="133"/>
      <c r="BX182" s="133"/>
      <c r="BY182" s="133"/>
      <c r="BZ182" s="133"/>
      <c r="CA182" s="133"/>
      <c r="CB182" s="133"/>
      <c r="CC182" s="133"/>
      <c r="CD182" s="133"/>
      <c r="CE182" s="133"/>
      <c r="CF182" s="133"/>
      <c r="CG182" s="133"/>
      <c r="CH182" s="133"/>
      <c r="CI182" s="133"/>
      <c r="CJ182" s="133"/>
      <c r="CK182" s="133"/>
      <c r="CL182" s="133"/>
      <c r="CM182" s="133"/>
      <c r="CN182" s="133"/>
      <c r="CO182" s="133"/>
      <c r="CP182" s="133"/>
      <c r="CQ182" s="133"/>
      <c r="CR182" s="133"/>
      <c r="CS182" s="133"/>
      <c r="CT182" s="133"/>
      <c r="CU182" s="133"/>
      <c r="CV182" s="133"/>
      <c r="CW182" s="133"/>
      <c r="CX182" s="133"/>
      <c r="CY182" s="133"/>
      <c r="CZ182" s="133"/>
      <c r="DA182" s="133"/>
      <c r="DB182" s="133"/>
      <c r="DC182" s="133"/>
      <c r="DD182" s="133"/>
      <c r="DE182" s="133"/>
      <c r="DF182" s="133"/>
      <c r="DG182" s="521"/>
      <c r="DH182" s="521"/>
      <c r="DI182" s="521"/>
      <c r="DJ182" s="521"/>
    </row>
    <row r="183" spans="1:114" ht="15" customHeight="1">
      <c r="A183" s="14" t="s">
        <v>336</v>
      </c>
      <c r="B183" s="14" t="s">
        <v>238</v>
      </c>
      <c r="C183" s="14">
        <v>399</v>
      </c>
      <c r="D183" s="14">
        <v>177</v>
      </c>
      <c r="E183" s="14">
        <v>339</v>
      </c>
      <c r="F183" s="14">
        <v>155</v>
      </c>
      <c r="G183" s="14">
        <v>228</v>
      </c>
      <c r="H183" s="14">
        <v>106</v>
      </c>
      <c r="I183" s="14">
        <v>312</v>
      </c>
      <c r="J183" s="14">
        <v>130</v>
      </c>
      <c r="K183" s="473">
        <v>1278</v>
      </c>
      <c r="L183" s="473">
        <v>568</v>
      </c>
      <c r="M183" s="14" t="s">
        <v>336</v>
      </c>
      <c r="N183" s="14" t="s">
        <v>238</v>
      </c>
      <c r="O183" s="14">
        <v>66</v>
      </c>
      <c r="P183" s="14">
        <v>35</v>
      </c>
      <c r="Q183" s="466">
        <v>19</v>
      </c>
      <c r="R183" s="14">
        <v>8</v>
      </c>
      <c r="S183" s="14">
        <v>48</v>
      </c>
      <c r="T183" s="14">
        <v>26</v>
      </c>
      <c r="U183" s="14">
        <v>163</v>
      </c>
      <c r="V183" s="14">
        <v>73</v>
      </c>
      <c r="W183" s="473">
        <v>296</v>
      </c>
      <c r="X183" s="473">
        <v>142</v>
      </c>
      <c r="Y183" s="431" t="s">
        <v>336</v>
      </c>
      <c r="Z183" s="14" t="s">
        <v>238</v>
      </c>
      <c r="AA183" s="14">
        <v>8</v>
      </c>
      <c r="AB183" s="14">
        <v>7</v>
      </c>
      <c r="AC183" s="14">
        <v>7</v>
      </c>
      <c r="AD183" s="14">
        <v>8</v>
      </c>
      <c r="AE183" s="14">
        <v>30</v>
      </c>
      <c r="AF183" s="14">
        <v>22</v>
      </c>
      <c r="AG183" s="14">
        <v>0</v>
      </c>
      <c r="AH183" s="14">
        <v>22</v>
      </c>
      <c r="AI183" s="14">
        <v>35</v>
      </c>
      <c r="AJ183" s="14">
        <v>6</v>
      </c>
      <c r="AK183" s="14">
        <v>0</v>
      </c>
      <c r="AL183" s="14">
        <v>0</v>
      </c>
      <c r="AM183" s="14">
        <v>41</v>
      </c>
      <c r="AN183" s="14">
        <v>16</v>
      </c>
      <c r="AO183" s="14">
        <v>5</v>
      </c>
      <c r="AP183" s="14">
        <v>5</v>
      </c>
      <c r="AQ183" s="14">
        <v>0</v>
      </c>
      <c r="AY183" s="2"/>
      <c r="AZ183" s="2"/>
      <c r="BA183" s="2"/>
      <c r="BB183" s="2"/>
      <c r="BC183" s="2"/>
      <c r="BD183" s="2"/>
      <c r="BE183" s="522"/>
    </row>
    <row r="184" spans="1:114" ht="15" customHeight="1">
      <c r="A184" s="14" t="s">
        <v>336</v>
      </c>
      <c r="B184" s="14" t="s">
        <v>239</v>
      </c>
      <c r="C184" s="14">
        <v>189</v>
      </c>
      <c r="D184" s="14">
        <v>94</v>
      </c>
      <c r="E184" s="14">
        <v>142</v>
      </c>
      <c r="F184" s="14">
        <v>68</v>
      </c>
      <c r="G184" s="14">
        <v>74</v>
      </c>
      <c r="H184" s="14">
        <v>35</v>
      </c>
      <c r="I184" s="14">
        <v>74</v>
      </c>
      <c r="J184" s="14">
        <v>26</v>
      </c>
      <c r="K184" s="473">
        <v>479</v>
      </c>
      <c r="L184" s="473">
        <v>223</v>
      </c>
      <c r="M184" s="14" t="s">
        <v>336</v>
      </c>
      <c r="N184" s="14" t="s">
        <v>239</v>
      </c>
      <c r="O184" s="14">
        <v>24</v>
      </c>
      <c r="P184" s="14">
        <v>8</v>
      </c>
      <c r="Q184" s="466">
        <v>13</v>
      </c>
      <c r="R184" s="14">
        <v>8</v>
      </c>
      <c r="S184" s="14">
        <v>10</v>
      </c>
      <c r="T184" s="14">
        <v>6</v>
      </c>
      <c r="U184" s="14">
        <v>23</v>
      </c>
      <c r="V184" s="14">
        <v>9</v>
      </c>
      <c r="W184" s="473">
        <v>70</v>
      </c>
      <c r="X184" s="473">
        <v>31</v>
      </c>
      <c r="Y184" s="431" t="s">
        <v>336</v>
      </c>
      <c r="Z184" s="14" t="s">
        <v>239</v>
      </c>
      <c r="AA184" s="14">
        <v>5</v>
      </c>
      <c r="AB184" s="14">
        <v>4</v>
      </c>
      <c r="AC184" s="14">
        <v>3</v>
      </c>
      <c r="AD184" s="14">
        <v>3</v>
      </c>
      <c r="AE184" s="14">
        <v>15</v>
      </c>
      <c r="AF184" s="14">
        <v>10</v>
      </c>
      <c r="AG184" s="14">
        <v>5</v>
      </c>
      <c r="AH184" s="14">
        <v>15</v>
      </c>
      <c r="AI184" s="14">
        <v>21</v>
      </c>
      <c r="AJ184" s="14">
        <v>2</v>
      </c>
      <c r="AK184" s="14">
        <v>2</v>
      </c>
      <c r="AL184" s="14">
        <v>0</v>
      </c>
      <c r="AM184" s="14">
        <v>25</v>
      </c>
      <c r="AN184" s="14">
        <v>5</v>
      </c>
      <c r="AO184" s="14">
        <v>3</v>
      </c>
      <c r="AP184" s="14">
        <v>3</v>
      </c>
      <c r="AQ184" s="14">
        <v>0</v>
      </c>
      <c r="AY184" s="2"/>
      <c r="AZ184" s="2"/>
      <c r="BA184" s="2"/>
      <c r="BB184" s="2"/>
      <c r="BC184" s="2"/>
      <c r="BD184" s="2"/>
      <c r="BE184" s="522"/>
    </row>
    <row r="185" spans="1:114" ht="15" customHeight="1">
      <c r="A185" s="14" t="s">
        <v>336</v>
      </c>
      <c r="B185" s="14" t="s">
        <v>240</v>
      </c>
      <c r="C185" s="14">
        <v>326</v>
      </c>
      <c r="D185" s="14">
        <v>117</v>
      </c>
      <c r="E185" s="14">
        <v>207</v>
      </c>
      <c r="F185" s="14">
        <v>72</v>
      </c>
      <c r="G185" s="14">
        <v>132</v>
      </c>
      <c r="H185" s="14">
        <v>56</v>
      </c>
      <c r="I185" s="14">
        <v>153</v>
      </c>
      <c r="J185" s="14">
        <v>74</v>
      </c>
      <c r="K185" s="473">
        <v>818</v>
      </c>
      <c r="L185" s="473">
        <v>319</v>
      </c>
      <c r="M185" s="14" t="s">
        <v>336</v>
      </c>
      <c r="N185" s="14" t="s">
        <v>240</v>
      </c>
      <c r="O185" s="14">
        <v>82</v>
      </c>
      <c r="P185" s="14">
        <v>33</v>
      </c>
      <c r="Q185" s="466">
        <v>19</v>
      </c>
      <c r="R185" s="14">
        <v>7</v>
      </c>
      <c r="S185" s="14">
        <v>24</v>
      </c>
      <c r="T185" s="14">
        <v>15</v>
      </c>
      <c r="U185" s="14">
        <v>35</v>
      </c>
      <c r="V185" s="14">
        <v>15</v>
      </c>
      <c r="W185" s="473">
        <v>160</v>
      </c>
      <c r="X185" s="473">
        <v>70</v>
      </c>
      <c r="Y185" s="431" t="s">
        <v>336</v>
      </c>
      <c r="Z185" s="14" t="s">
        <v>240</v>
      </c>
      <c r="AA185" s="14">
        <v>8</v>
      </c>
      <c r="AB185" s="14">
        <v>6</v>
      </c>
      <c r="AC185" s="14">
        <v>6</v>
      </c>
      <c r="AD185" s="14">
        <v>5</v>
      </c>
      <c r="AE185" s="14">
        <v>25</v>
      </c>
      <c r="AF185" s="14">
        <v>22</v>
      </c>
      <c r="AG185" s="14">
        <v>1</v>
      </c>
      <c r="AH185" s="14">
        <v>23</v>
      </c>
      <c r="AI185" s="14">
        <v>28</v>
      </c>
      <c r="AJ185" s="14">
        <v>1</v>
      </c>
      <c r="AK185" s="14">
        <v>2</v>
      </c>
      <c r="AL185" s="14">
        <v>2</v>
      </c>
      <c r="AM185" s="14">
        <v>33</v>
      </c>
      <c r="AN185" s="14">
        <v>10</v>
      </c>
      <c r="AO185" s="14">
        <v>4</v>
      </c>
      <c r="AP185" s="14">
        <v>4</v>
      </c>
      <c r="AQ185" s="14">
        <v>0</v>
      </c>
      <c r="AY185" s="2"/>
      <c r="AZ185" s="2"/>
      <c r="BA185" s="2"/>
      <c r="BB185" s="2"/>
      <c r="BC185" s="2"/>
      <c r="BD185" s="2"/>
      <c r="BE185" s="522"/>
    </row>
    <row r="186" spans="1:114" ht="15" customHeight="1">
      <c r="A186" s="14" t="s">
        <v>336</v>
      </c>
      <c r="B186" s="14" t="s">
        <v>254</v>
      </c>
      <c r="C186" s="14">
        <v>999</v>
      </c>
      <c r="D186" s="14">
        <v>474</v>
      </c>
      <c r="E186" s="14">
        <v>610</v>
      </c>
      <c r="F186" s="14">
        <v>335</v>
      </c>
      <c r="G186" s="14">
        <v>401</v>
      </c>
      <c r="H186" s="14">
        <v>201</v>
      </c>
      <c r="I186" s="14">
        <v>349</v>
      </c>
      <c r="J186" s="14">
        <v>161</v>
      </c>
      <c r="K186" s="473">
        <v>2359</v>
      </c>
      <c r="L186" s="473">
        <v>1171</v>
      </c>
      <c r="M186" s="14" t="s">
        <v>336</v>
      </c>
      <c r="N186" s="14" t="s">
        <v>254</v>
      </c>
      <c r="O186" s="14">
        <v>262</v>
      </c>
      <c r="P186" s="14">
        <v>128</v>
      </c>
      <c r="Q186" s="466">
        <v>83</v>
      </c>
      <c r="R186" s="14">
        <v>50</v>
      </c>
      <c r="S186" s="14">
        <v>92</v>
      </c>
      <c r="T186" s="14">
        <v>43</v>
      </c>
      <c r="U186" s="14">
        <v>128</v>
      </c>
      <c r="V186" s="14">
        <v>69</v>
      </c>
      <c r="W186" s="473">
        <v>565</v>
      </c>
      <c r="X186" s="473">
        <v>290</v>
      </c>
      <c r="Y186" s="431" t="s">
        <v>336</v>
      </c>
      <c r="Z186" s="14" t="s">
        <v>254</v>
      </c>
      <c r="AA186" s="14">
        <v>22</v>
      </c>
      <c r="AB186" s="14">
        <v>14</v>
      </c>
      <c r="AC186" s="14">
        <v>11</v>
      </c>
      <c r="AD186" s="14">
        <v>7</v>
      </c>
      <c r="AE186" s="14">
        <v>54</v>
      </c>
      <c r="AF186" s="14">
        <v>39</v>
      </c>
      <c r="AG186" s="14">
        <v>5</v>
      </c>
      <c r="AH186" s="14">
        <v>44</v>
      </c>
      <c r="AI186" s="14">
        <v>73</v>
      </c>
      <c r="AJ186" s="14">
        <v>4</v>
      </c>
      <c r="AK186" s="14">
        <v>0</v>
      </c>
      <c r="AL186" s="14">
        <v>0</v>
      </c>
      <c r="AM186" s="14">
        <v>77</v>
      </c>
      <c r="AN186" s="14">
        <v>10</v>
      </c>
      <c r="AO186" s="14">
        <v>7</v>
      </c>
      <c r="AP186" s="14">
        <v>7</v>
      </c>
      <c r="AQ186" s="14">
        <v>0</v>
      </c>
      <c r="AY186" s="2"/>
      <c r="AZ186" s="2"/>
      <c r="BA186" s="2"/>
      <c r="BB186" s="2"/>
      <c r="BC186" s="2"/>
      <c r="BD186" s="2"/>
      <c r="BE186" s="522"/>
    </row>
    <row r="187" spans="1:114" ht="9.75" customHeight="1">
      <c r="A187" s="143"/>
      <c r="B187" s="137"/>
      <c r="C187" s="143"/>
      <c r="D187" s="143"/>
      <c r="E187" s="143"/>
      <c r="F187" s="143"/>
      <c r="G187" s="143"/>
      <c r="H187" s="143"/>
      <c r="I187" s="143"/>
      <c r="J187" s="143"/>
      <c r="K187" s="267"/>
      <c r="L187" s="267"/>
      <c r="M187" s="143"/>
      <c r="N187" s="137"/>
      <c r="O187" s="143"/>
      <c r="P187" s="143"/>
      <c r="Q187" s="143"/>
      <c r="R187" s="143"/>
      <c r="S187" s="143"/>
      <c r="T187" s="143"/>
      <c r="U187" s="143"/>
      <c r="V187" s="143"/>
      <c r="W187" s="267"/>
      <c r="X187" s="267"/>
      <c r="Y187" s="435"/>
      <c r="Z187" s="137"/>
      <c r="AA187" s="143"/>
      <c r="AB187" s="143"/>
      <c r="AC187" s="143"/>
      <c r="AD187" s="143"/>
      <c r="AE187" s="143"/>
      <c r="AF187" s="143"/>
      <c r="AG187" s="143"/>
      <c r="AH187" s="143"/>
      <c r="AI187" s="143"/>
      <c r="AJ187" s="143"/>
      <c r="AK187" s="143"/>
      <c r="AL187" s="143"/>
      <c r="AM187" s="143"/>
      <c r="AN187" s="143"/>
      <c r="AO187" s="143"/>
      <c r="AP187" s="143"/>
      <c r="AQ187" s="143"/>
      <c r="AY187" s="2"/>
      <c r="AZ187" s="2"/>
      <c r="BA187" s="2"/>
      <c r="BB187" s="2"/>
      <c r="BC187" s="2"/>
      <c r="BD187" s="2"/>
      <c r="BE187" s="522"/>
      <c r="BF187" s="140"/>
      <c r="BG187" s="140"/>
      <c r="BH187" s="140"/>
      <c r="BI187" s="140"/>
      <c r="BJ187" s="140"/>
      <c r="BK187" s="140"/>
      <c r="BL187" s="140"/>
      <c r="BM187" s="140"/>
      <c r="BN187" s="140"/>
      <c r="BO187" s="140"/>
      <c r="BP187" s="140"/>
      <c r="BQ187" s="140"/>
      <c r="BR187" s="140"/>
      <c r="BS187" s="140"/>
      <c r="BT187" s="140"/>
      <c r="BU187" s="140"/>
      <c r="BV187" s="140"/>
      <c r="BW187" s="140"/>
      <c r="BX187" s="140"/>
      <c r="BY187" s="140"/>
      <c r="BZ187" s="140"/>
      <c r="CA187" s="140"/>
      <c r="CB187" s="140"/>
      <c r="CC187" s="140"/>
      <c r="CD187" s="140"/>
      <c r="CE187" s="140"/>
      <c r="CF187" s="140"/>
    </row>
    <row r="188" spans="1:114">
      <c r="AX188" s="140"/>
      <c r="AY188" s="2"/>
      <c r="AZ188" s="2"/>
      <c r="BA188" s="2"/>
      <c r="BB188" s="2"/>
      <c r="BC188" s="2"/>
      <c r="BD188" s="2"/>
      <c r="BE188" s="522"/>
      <c r="BF188" s="140"/>
      <c r="BG188" s="140"/>
      <c r="BH188" s="140"/>
      <c r="BI188" s="140"/>
      <c r="BJ188" s="140"/>
      <c r="BK188" s="140"/>
      <c r="BL188" s="140"/>
      <c r="BM188" s="140"/>
      <c r="BN188" s="140"/>
      <c r="BO188" s="140"/>
      <c r="BP188" s="140"/>
      <c r="BQ188" s="140"/>
      <c r="BR188" s="140"/>
      <c r="BS188" s="140"/>
      <c r="BT188" s="140"/>
      <c r="BU188" s="140"/>
      <c r="BV188" s="140"/>
      <c r="BW188" s="140"/>
      <c r="BX188" s="140"/>
      <c r="BY188" s="140"/>
      <c r="BZ188" s="140"/>
      <c r="CA188" s="140"/>
      <c r="CB188" s="140"/>
      <c r="CC188" s="140"/>
      <c r="CD188" s="140"/>
      <c r="CE188" s="140"/>
      <c r="CF188" s="140"/>
      <c r="CG188" s="140"/>
      <c r="CH188" s="140"/>
      <c r="CI188" s="140"/>
      <c r="CJ188" s="140"/>
      <c r="CK188" s="140"/>
      <c r="CL188" s="140"/>
      <c r="CM188" s="140"/>
      <c r="CN188" s="140"/>
      <c r="CO188" s="140"/>
      <c r="CP188" s="140"/>
      <c r="CQ188" s="140"/>
      <c r="CR188" s="140"/>
      <c r="CS188" s="140"/>
      <c r="CT188" s="140"/>
      <c r="CU188" s="140"/>
      <c r="CV188" s="140"/>
      <c r="CW188" s="140"/>
      <c r="CX188" s="140"/>
      <c r="CY188" s="140"/>
      <c r="CZ188" s="140"/>
      <c r="DA188" s="140"/>
      <c r="DB188" s="140"/>
      <c r="DC188" s="140"/>
      <c r="DD188" s="140"/>
      <c r="DE188" s="140"/>
      <c r="DF188" s="140"/>
    </row>
    <row r="189" spans="1:114" s="141" customFormat="1">
      <c r="B189" s="140"/>
      <c r="K189" s="106"/>
      <c r="L189" s="106"/>
      <c r="N189" s="140"/>
      <c r="W189" s="106"/>
      <c r="X189" s="106"/>
      <c r="Y189" s="436"/>
      <c r="Z189" s="140"/>
      <c r="AR189" s="140"/>
      <c r="AS189" s="140"/>
      <c r="AT189" s="140"/>
      <c r="AU189" s="140"/>
      <c r="AV189" s="140"/>
      <c r="AW189" s="140"/>
      <c r="AX189" s="133"/>
      <c r="AY189" s="2"/>
      <c r="AZ189" s="2"/>
      <c r="BA189" s="2"/>
      <c r="BB189" s="2"/>
      <c r="BC189" s="2"/>
      <c r="BD189" s="2"/>
      <c r="BE189" s="522"/>
      <c r="BF189" s="133"/>
      <c r="BG189" s="133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140"/>
      <c r="DH189" s="140"/>
      <c r="DI189" s="140"/>
      <c r="DJ189" s="140"/>
    </row>
    <row r="190" spans="1:114" customFormat="1">
      <c r="A190" s="111"/>
      <c r="B190" s="133"/>
      <c r="C190" s="111"/>
      <c r="D190" s="111"/>
      <c r="E190" s="111"/>
      <c r="F190" s="111"/>
      <c r="G190" s="111"/>
      <c r="H190" s="111"/>
      <c r="I190" s="111"/>
      <c r="J190" s="111"/>
      <c r="K190" s="474"/>
      <c r="L190" s="474"/>
      <c r="M190" s="111"/>
      <c r="N190" s="133"/>
      <c r="O190" s="111"/>
      <c r="P190" s="111"/>
      <c r="Q190" s="111"/>
      <c r="R190" s="111"/>
      <c r="S190" s="111"/>
      <c r="T190" s="111"/>
      <c r="U190" s="111"/>
      <c r="V190" s="111"/>
      <c r="W190" s="474"/>
      <c r="X190" s="474"/>
      <c r="Y190" s="426"/>
      <c r="Z190" s="133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33"/>
      <c r="AS190" s="133"/>
      <c r="AT190" s="133"/>
      <c r="AU190" s="133"/>
      <c r="AV190" s="133"/>
      <c r="AW190" s="133"/>
      <c r="AX190" s="527"/>
      <c r="AY190" s="2"/>
      <c r="AZ190" s="2"/>
      <c r="BA190" s="2"/>
      <c r="BB190" s="2"/>
      <c r="BC190" s="2"/>
      <c r="BD190" s="2"/>
      <c r="BE190" s="522"/>
      <c r="BF190" s="527"/>
      <c r="BG190" s="527"/>
      <c r="BH190" s="527"/>
      <c r="BI190" s="527"/>
      <c r="BJ190" s="527"/>
      <c r="BK190" s="527"/>
      <c r="BL190" s="527"/>
      <c r="BM190" s="527"/>
      <c r="BN190" s="527"/>
      <c r="BO190" s="527"/>
      <c r="BP190" s="527"/>
      <c r="BQ190" s="527"/>
      <c r="BR190" s="527"/>
      <c r="BS190" s="527"/>
      <c r="BT190" s="527"/>
      <c r="BU190" s="527"/>
      <c r="BV190" s="527"/>
      <c r="BW190" s="527"/>
      <c r="BX190" s="527"/>
      <c r="BY190" s="527"/>
      <c r="BZ190" s="527"/>
      <c r="CA190" s="527"/>
      <c r="CB190" s="527"/>
      <c r="CC190" s="527"/>
      <c r="CD190" s="527"/>
      <c r="CE190" s="527"/>
      <c r="CF190" s="527"/>
      <c r="CG190" s="527"/>
      <c r="CH190" s="527"/>
      <c r="CI190" s="527"/>
      <c r="CJ190" s="527"/>
      <c r="CK190" s="527"/>
      <c r="CL190" s="527"/>
      <c r="CM190" s="527"/>
      <c r="CN190" s="527"/>
      <c r="CO190" s="527"/>
      <c r="CP190" s="527"/>
      <c r="CQ190" s="527"/>
      <c r="CR190" s="527"/>
      <c r="CS190" s="527"/>
      <c r="CT190" s="527"/>
      <c r="CU190" s="527"/>
      <c r="CV190" s="527"/>
      <c r="CW190" s="527"/>
      <c r="CX190" s="527"/>
      <c r="CY190" s="527"/>
      <c r="CZ190" s="527"/>
      <c r="DA190" s="527"/>
      <c r="DB190" s="527"/>
      <c r="DC190" s="527"/>
      <c r="DD190" s="527"/>
      <c r="DE190" s="527"/>
      <c r="DF190" s="527"/>
      <c r="DG190" s="2"/>
      <c r="DH190" s="2"/>
      <c r="DI190" s="2"/>
      <c r="DJ190" s="2"/>
    </row>
    <row r="191" spans="1:114" s="507" customFormat="1">
      <c r="AR191" s="527"/>
      <c r="AS191" s="527"/>
      <c r="AT191" s="527"/>
      <c r="AU191" s="527"/>
      <c r="AV191" s="527"/>
      <c r="AW191" s="527"/>
      <c r="AX191" s="527"/>
      <c r="AY191" s="2"/>
      <c r="AZ191" s="2"/>
      <c r="BA191" s="2"/>
      <c r="BB191" s="2"/>
      <c r="BC191" s="2"/>
      <c r="BD191" s="2"/>
      <c r="BE191" s="522"/>
      <c r="BF191" s="527"/>
      <c r="BG191" s="527"/>
      <c r="BH191" s="527"/>
      <c r="BI191" s="527"/>
      <c r="BJ191" s="527"/>
      <c r="BK191" s="527"/>
      <c r="BL191" s="527"/>
      <c r="BM191" s="527"/>
      <c r="BN191" s="527"/>
      <c r="BO191" s="527"/>
      <c r="BP191" s="527"/>
      <c r="BQ191" s="527"/>
      <c r="BR191" s="527"/>
      <c r="BS191" s="527"/>
      <c r="BT191" s="527"/>
      <c r="BU191" s="527"/>
      <c r="BV191" s="527"/>
      <c r="BW191" s="527"/>
      <c r="BX191" s="527"/>
      <c r="BY191" s="527"/>
      <c r="BZ191" s="527"/>
      <c r="CA191" s="527"/>
      <c r="CB191" s="527"/>
      <c r="CC191" s="527"/>
      <c r="CD191" s="527"/>
      <c r="CE191" s="527"/>
      <c r="CF191" s="527"/>
      <c r="CG191" s="527"/>
      <c r="CH191" s="527"/>
      <c r="CI191" s="527"/>
      <c r="CJ191" s="527"/>
      <c r="CK191" s="527"/>
      <c r="CL191" s="527"/>
      <c r="CM191" s="527"/>
      <c r="CN191" s="527"/>
      <c r="CO191" s="527"/>
      <c r="CP191" s="527"/>
      <c r="CQ191" s="527"/>
      <c r="CR191" s="527"/>
      <c r="CS191" s="527"/>
      <c r="CT191" s="527"/>
      <c r="CU191" s="527"/>
      <c r="CV191" s="527"/>
      <c r="CW191" s="527"/>
      <c r="CX191" s="527"/>
      <c r="CY191" s="527"/>
      <c r="CZ191" s="527"/>
      <c r="DA191" s="527"/>
      <c r="DB191" s="527"/>
      <c r="DC191" s="527"/>
      <c r="DD191" s="527"/>
      <c r="DE191" s="527"/>
      <c r="DF191" s="527"/>
      <c r="DG191" s="527"/>
      <c r="DH191" s="527"/>
      <c r="DI191" s="527"/>
      <c r="DJ191" s="527"/>
    </row>
    <row r="192" spans="1:114" s="507" customFormat="1">
      <c r="AR192" s="527"/>
      <c r="AS192" s="527"/>
      <c r="AT192" s="527"/>
      <c r="AU192" s="527"/>
      <c r="AV192" s="527"/>
      <c r="AW192" s="527"/>
      <c r="AX192" s="527"/>
      <c r="AY192" s="2"/>
      <c r="AZ192" s="2"/>
      <c r="BA192" s="2"/>
      <c r="BB192" s="2"/>
      <c r="BC192" s="2"/>
      <c r="BD192" s="2"/>
      <c r="BE192" s="522"/>
      <c r="BF192" s="527"/>
      <c r="BG192" s="527"/>
      <c r="BH192" s="527"/>
      <c r="BI192" s="527"/>
      <c r="BJ192" s="527"/>
      <c r="BK192" s="527"/>
      <c r="BL192" s="527"/>
      <c r="BM192" s="527"/>
      <c r="BN192" s="527"/>
      <c r="BO192" s="527"/>
      <c r="BP192" s="527"/>
      <c r="BQ192" s="527"/>
      <c r="BR192" s="527"/>
      <c r="BS192" s="527"/>
      <c r="BT192" s="527"/>
      <c r="BU192" s="527"/>
      <c r="BV192" s="527"/>
      <c r="BW192" s="527"/>
      <c r="BX192" s="527"/>
      <c r="BY192" s="527"/>
      <c r="BZ192" s="527"/>
      <c r="CA192" s="527"/>
      <c r="CB192" s="527"/>
      <c r="CC192" s="527"/>
      <c r="CD192" s="527"/>
      <c r="CE192" s="527"/>
      <c r="CF192" s="527"/>
      <c r="CG192" s="527"/>
      <c r="CH192" s="527"/>
      <c r="CI192" s="527"/>
      <c r="CJ192" s="527"/>
      <c r="CK192" s="527"/>
      <c r="CL192" s="527"/>
      <c r="CM192" s="527"/>
      <c r="CN192" s="527"/>
      <c r="CO192" s="527"/>
      <c r="CP192" s="527"/>
      <c r="CQ192" s="527"/>
      <c r="CR192" s="527"/>
      <c r="CS192" s="527"/>
      <c r="CT192" s="527"/>
      <c r="CU192" s="527"/>
      <c r="CV192" s="527"/>
      <c r="CW192" s="527"/>
      <c r="CX192" s="527"/>
      <c r="CY192" s="527"/>
      <c r="CZ192" s="527"/>
      <c r="DA192" s="527"/>
      <c r="DB192" s="527"/>
      <c r="DC192" s="527"/>
      <c r="DD192" s="527"/>
      <c r="DE192" s="527"/>
      <c r="DF192" s="527"/>
      <c r="DG192" s="527"/>
      <c r="DH192" s="527"/>
      <c r="DI192" s="527"/>
      <c r="DJ192" s="527"/>
    </row>
    <row r="193" spans="2:114" s="507" customFormat="1">
      <c r="AR193" s="527"/>
      <c r="AS193" s="527"/>
      <c r="AT193" s="527"/>
      <c r="AU193" s="527"/>
      <c r="AV193" s="527"/>
      <c r="AW193" s="527"/>
      <c r="AX193" s="140"/>
      <c r="AY193" s="2"/>
      <c r="AZ193" s="2"/>
      <c r="BA193" s="2"/>
      <c r="BB193" s="2"/>
      <c r="BC193" s="2"/>
      <c r="BD193" s="2"/>
      <c r="BE193" s="522"/>
      <c r="BF193" s="140"/>
      <c r="BG193" s="140"/>
      <c r="BH193" s="140"/>
      <c r="BI193" s="140"/>
      <c r="BJ193" s="140"/>
      <c r="BK193" s="140"/>
      <c r="BL193" s="140"/>
      <c r="BM193" s="140"/>
      <c r="BN193" s="140"/>
      <c r="BO193" s="140"/>
      <c r="BP193" s="140"/>
      <c r="BQ193" s="140"/>
      <c r="BR193" s="140"/>
      <c r="BS193" s="140"/>
      <c r="BT193" s="140"/>
      <c r="BU193" s="140"/>
      <c r="BV193" s="140"/>
      <c r="BW193" s="140"/>
      <c r="BX193" s="140"/>
      <c r="BY193" s="140"/>
      <c r="BZ193" s="140"/>
      <c r="CA193" s="140"/>
      <c r="CB193" s="140"/>
      <c r="CC193" s="140"/>
      <c r="CD193" s="140"/>
      <c r="CE193" s="140"/>
      <c r="CF193" s="140"/>
      <c r="CG193" s="140"/>
      <c r="CH193" s="140"/>
      <c r="CI193" s="140"/>
      <c r="CJ193" s="140"/>
      <c r="CK193" s="140"/>
      <c r="CL193" s="140"/>
      <c r="CM193" s="140"/>
      <c r="CN193" s="140"/>
      <c r="CO193" s="140"/>
      <c r="CP193" s="140"/>
      <c r="CQ193" s="140"/>
      <c r="CR193" s="140"/>
      <c r="CS193" s="140"/>
      <c r="CT193" s="140"/>
      <c r="CU193" s="140"/>
      <c r="CV193" s="140"/>
      <c r="CW193" s="140"/>
      <c r="CX193" s="140"/>
      <c r="CY193" s="140"/>
      <c r="CZ193" s="140"/>
      <c r="DA193" s="140"/>
      <c r="DB193" s="140"/>
      <c r="DC193" s="140"/>
      <c r="DD193" s="140"/>
      <c r="DE193" s="140"/>
      <c r="DF193" s="140"/>
      <c r="DG193" s="527"/>
      <c r="DH193" s="527"/>
      <c r="DI193" s="527"/>
      <c r="DJ193" s="527"/>
    </row>
    <row r="194" spans="2:114" s="141" customFormat="1">
      <c r="B194" s="140"/>
      <c r="K194" s="154"/>
      <c r="L194" s="106"/>
      <c r="U194" s="140"/>
      <c r="W194" s="106"/>
      <c r="X194" s="106"/>
      <c r="Y194" s="436"/>
      <c r="AR194" s="140"/>
      <c r="AS194" s="140"/>
      <c r="AT194" s="140"/>
      <c r="AU194" s="140"/>
      <c r="AV194" s="140"/>
      <c r="AW194" s="140"/>
      <c r="AX194" s="140"/>
      <c r="AY194" s="2"/>
      <c r="AZ194" s="2"/>
      <c r="BA194" s="2"/>
      <c r="BB194" s="2"/>
      <c r="BC194" s="2"/>
      <c r="BD194" s="2"/>
      <c r="BE194" s="522"/>
      <c r="BF194" s="140"/>
      <c r="BG194" s="140"/>
      <c r="BH194" s="140"/>
      <c r="BI194" s="140"/>
      <c r="BJ194" s="140"/>
      <c r="BK194" s="140"/>
      <c r="BL194" s="140"/>
      <c r="BM194" s="140"/>
      <c r="BN194" s="140"/>
      <c r="BO194" s="140"/>
      <c r="BP194" s="140"/>
      <c r="BQ194" s="140"/>
      <c r="BR194" s="140"/>
      <c r="BS194" s="140"/>
      <c r="BT194" s="140"/>
      <c r="BU194" s="140"/>
      <c r="BV194" s="140"/>
      <c r="BW194" s="140"/>
      <c r="BX194" s="140"/>
      <c r="BY194" s="140"/>
      <c r="BZ194" s="140"/>
      <c r="CA194" s="140"/>
      <c r="CB194" s="140"/>
      <c r="CC194" s="140"/>
      <c r="CD194" s="140"/>
      <c r="CE194" s="140"/>
      <c r="CF194" s="140"/>
      <c r="CG194" s="140"/>
      <c r="CH194" s="140"/>
      <c r="CI194" s="140"/>
      <c r="CJ194" s="140"/>
      <c r="CK194" s="140"/>
      <c r="CL194" s="140"/>
      <c r="CM194" s="140"/>
      <c r="CN194" s="140"/>
      <c r="CO194" s="140"/>
      <c r="CP194" s="140"/>
      <c r="CQ194" s="140"/>
      <c r="CR194" s="140"/>
      <c r="CS194" s="140"/>
      <c r="CT194" s="140"/>
      <c r="CU194" s="140"/>
      <c r="CV194" s="140"/>
      <c r="CW194" s="140"/>
      <c r="CX194" s="140"/>
      <c r="CY194" s="140"/>
      <c r="CZ194" s="140"/>
      <c r="DA194" s="140"/>
      <c r="DB194" s="140"/>
      <c r="DC194" s="140"/>
      <c r="DD194" s="140"/>
      <c r="DE194" s="140"/>
      <c r="DF194" s="140"/>
      <c r="DG194" s="140"/>
      <c r="DH194" s="140"/>
      <c r="DI194" s="140"/>
      <c r="DJ194" s="140"/>
    </row>
    <row r="195" spans="2:114" s="141" customFormat="1">
      <c r="B195" s="140"/>
      <c r="K195" s="106"/>
      <c r="L195" s="106"/>
      <c r="N195" s="140"/>
      <c r="W195" s="154"/>
      <c r="X195" s="106"/>
      <c r="Y195" s="436"/>
      <c r="AR195" s="140"/>
      <c r="AS195" s="140"/>
      <c r="AT195" s="140"/>
      <c r="AU195" s="140"/>
      <c r="AV195" s="140"/>
      <c r="AW195" s="140"/>
      <c r="AX195" s="140"/>
      <c r="AY195" s="2"/>
      <c r="AZ195" s="2"/>
      <c r="BA195" s="2"/>
      <c r="BB195" s="2"/>
      <c r="BC195" s="2"/>
      <c r="BD195" s="2"/>
      <c r="BE195" s="522"/>
      <c r="BF195" s="140"/>
      <c r="BG195" s="140"/>
      <c r="BH195" s="140"/>
      <c r="BI195" s="140"/>
      <c r="BJ195" s="140"/>
      <c r="BK195" s="140"/>
      <c r="BL195" s="140"/>
      <c r="BM195" s="140"/>
      <c r="BN195" s="140"/>
      <c r="BO195" s="140"/>
      <c r="BP195" s="140"/>
      <c r="BQ195" s="140"/>
      <c r="BR195" s="140"/>
      <c r="BS195" s="140"/>
      <c r="BT195" s="140"/>
      <c r="BU195" s="140"/>
      <c r="BV195" s="140"/>
      <c r="BW195" s="140"/>
      <c r="BX195" s="140"/>
      <c r="BY195" s="140"/>
      <c r="BZ195" s="140"/>
      <c r="CA195" s="140"/>
      <c r="CB195" s="140"/>
      <c r="CC195" s="140"/>
      <c r="CD195" s="140"/>
      <c r="CE195" s="140"/>
      <c r="CF195" s="140"/>
      <c r="CG195" s="140"/>
      <c r="CH195" s="140"/>
      <c r="CI195" s="140"/>
      <c r="CJ195" s="140"/>
      <c r="CK195" s="140"/>
      <c r="CL195" s="140"/>
      <c r="CM195" s="140"/>
      <c r="CN195" s="140"/>
      <c r="CO195" s="140"/>
      <c r="CP195" s="140"/>
      <c r="CQ195" s="140"/>
      <c r="CR195" s="140"/>
      <c r="CS195" s="140"/>
      <c r="CT195" s="140"/>
      <c r="CU195" s="140"/>
      <c r="CV195" s="140"/>
      <c r="CW195" s="140"/>
      <c r="CX195" s="140"/>
      <c r="CY195" s="140"/>
      <c r="CZ195" s="140"/>
      <c r="DA195" s="140"/>
      <c r="DB195" s="140"/>
      <c r="DC195" s="140"/>
      <c r="DD195" s="140"/>
      <c r="DE195" s="140"/>
      <c r="DF195" s="140"/>
      <c r="DG195" s="140"/>
      <c r="DH195" s="140"/>
      <c r="DI195" s="140"/>
      <c r="DJ195" s="140"/>
    </row>
    <row r="196" spans="2:114" s="141" customFormat="1">
      <c r="B196" s="140"/>
      <c r="K196" s="106"/>
      <c r="L196" s="106"/>
      <c r="N196" s="140"/>
      <c r="W196" s="154"/>
      <c r="X196" s="106"/>
      <c r="Y196" s="436"/>
      <c r="AR196" s="140"/>
      <c r="AS196" s="140"/>
      <c r="AT196" s="140"/>
      <c r="AU196" s="140"/>
      <c r="AV196" s="140"/>
      <c r="AW196" s="140"/>
      <c r="AX196" s="140"/>
      <c r="AY196" s="2"/>
      <c r="AZ196" s="2"/>
      <c r="BA196" s="2"/>
      <c r="BB196" s="2"/>
      <c r="BC196" s="2"/>
      <c r="BD196" s="2"/>
      <c r="BE196" s="522"/>
      <c r="BF196" s="140"/>
      <c r="BG196" s="140"/>
      <c r="BH196" s="140"/>
      <c r="BI196" s="140"/>
      <c r="BJ196" s="140"/>
      <c r="BK196" s="140"/>
      <c r="BL196" s="140"/>
      <c r="BM196" s="140"/>
      <c r="BN196" s="140"/>
      <c r="BO196" s="140"/>
      <c r="BP196" s="140"/>
      <c r="BQ196" s="140"/>
      <c r="BR196" s="140"/>
      <c r="BS196" s="140"/>
      <c r="BT196" s="140"/>
      <c r="BU196" s="140"/>
      <c r="BV196" s="140"/>
      <c r="BW196" s="140"/>
      <c r="BX196" s="140"/>
      <c r="BY196" s="140"/>
      <c r="BZ196" s="140"/>
      <c r="CA196" s="140"/>
      <c r="CB196" s="140"/>
      <c r="CC196" s="140"/>
      <c r="CD196" s="140"/>
      <c r="CE196" s="140"/>
      <c r="CF196" s="140"/>
      <c r="CG196" s="140"/>
      <c r="CH196" s="140"/>
      <c r="CI196" s="140"/>
      <c r="CJ196" s="140"/>
      <c r="CK196" s="140"/>
      <c r="CL196" s="140"/>
      <c r="CM196" s="140"/>
      <c r="CN196" s="140"/>
      <c r="CO196" s="140"/>
      <c r="CP196" s="140"/>
      <c r="CQ196" s="140"/>
      <c r="CR196" s="140"/>
      <c r="CS196" s="140"/>
      <c r="CT196" s="140"/>
      <c r="CU196" s="140"/>
      <c r="CV196" s="140"/>
      <c r="CW196" s="140"/>
      <c r="CX196" s="140"/>
      <c r="CY196" s="140"/>
      <c r="CZ196" s="140"/>
      <c r="DA196" s="140"/>
      <c r="DB196" s="140"/>
      <c r="DC196" s="140"/>
      <c r="DD196" s="140"/>
      <c r="DE196" s="140"/>
      <c r="DF196" s="140"/>
      <c r="DG196" s="140"/>
      <c r="DH196" s="140"/>
      <c r="DI196" s="140"/>
      <c r="DJ196" s="140"/>
    </row>
    <row r="197" spans="2:114" s="141" customFormat="1">
      <c r="B197" s="140"/>
      <c r="K197" s="106"/>
      <c r="L197" s="106"/>
      <c r="N197" s="140"/>
      <c r="W197" s="154"/>
      <c r="X197" s="106"/>
      <c r="Y197" s="436"/>
      <c r="AR197" s="140"/>
      <c r="AS197" s="140"/>
      <c r="AT197" s="140"/>
      <c r="AU197" s="140"/>
      <c r="AV197" s="140"/>
      <c r="AW197" s="140"/>
      <c r="AX197" s="140"/>
      <c r="AY197" s="2"/>
      <c r="AZ197" s="2"/>
      <c r="BA197" s="2"/>
      <c r="BB197" s="2"/>
      <c r="BC197" s="2"/>
      <c r="BD197" s="2"/>
      <c r="BE197" s="522"/>
      <c r="BF197" s="140"/>
      <c r="BG197" s="140"/>
      <c r="BH197" s="140"/>
      <c r="BI197" s="140"/>
      <c r="BJ197" s="140"/>
      <c r="BK197" s="140"/>
      <c r="BL197" s="140"/>
      <c r="BM197" s="140"/>
      <c r="BN197" s="140"/>
      <c r="BO197" s="140"/>
      <c r="BP197" s="140"/>
      <c r="BQ197" s="140"/>
      <c r="BR197" s="140"/>
      <c r="BS197" s="140"/>
      <c r="BT197" s="140"/>
      <c r="BU197" s="140"/>
      <c r="BV197" s="140"/>
      <c r="BW197" s="140"/>
      <c r="BX197" s="140"/>
      <c r="BY197" s="140"/>
      <c r="BZ197" s="140"/>
      <c r="CA197" s="140"/>
      <c r="CB197" s="140"/>
      <c r="CC197" s="140"/>
      <c r="CD197" s="140"/>
      <c r="CE197" s="140"/>
      <c r="CF197" s="140"/>
      <c r="CG197" s="140"/>
      <c r="CH197" s="140"/>
      <c r="CI197" s="140"/>
      <c r="CJ197" s="140"/>
      <c r="CK197" s="140"/>
      <c r="CL197" s="140"/>
      <c r="CM197" s="140"/>
      <c r="CN197" s="140"/>
      <c r="CO197" s="140"/>
      <c r="CP197" s="140"/>
      <c r="CQ197" s="140"/>
      <c r="CR197" s="140"/>
      <c r="CS197" s="140"/>
      <c r="CT197" s="140"/>
      <c r="CU197" s="140"/>
      <c r="CV197" s="140"/>
      <c r="CW197" s="140"/>
      <c r="CX197" s="140"/>
      <c r="CY197" s="140"/>
      <c r="CZ197" s="140"/>
      <c r="DA197" s="140"/>
      <c r="DB197" s="140"/>
      <c r="DC197" s="140"/>
      <c r="DD197" s="140"/>
      <c r="DE197" s="140"/>
      <c r="DF197" s="140"/>
      <c r="DG197" s="140"/>
      <c r="DH197" s="140"/>
      <c r="DI197" s="140"/>
      <c r="DJ197" s="140"/>
    </row>
    <row r="198" spans="2:114" s="141" customFormat="1">
      <c r="B198" s="140"/>
      <c r="H198" s="140"/>
      <c r="K198" s="106"/>
      <c r="L198" s="106"/>
      <c r="N198" s="140"/>
      <c r="W198" s="106"/>
      <c r="X198" s="106"/>
      <c r="Y198" s="436"/>
      <c r="AR198" s="140"/>
      <c r="AS198" s="140"/>
      <c r="AT198" s="140"/>
      <c r="AU198" s="140"/>
      <c r="AV198" s="140"/>
      <c r="AW198" s="140"/>
      <c r="AX198" s="140"/>
      <c r="AY198" s="2"/>
      <c r="AZ198" s="2"/>
      <c r="BA198" s="2"/>
      <c r="BB198" s="2"/>
      <c r="BC198" s="2"/>
      <c r="BD198" s="2"/>
      <c r="BE198" s="522"/>
      <c r="BF198" s="140"/>
      <c r="BG198" s="140"/>
      <c r="BH198" s="140"/>
      <c r="BI198" s="140"/>
      <c r="BJ198" s="140"/>
      <c r="BK198" s="140"/>
      <c r="BL198" s="140"/>
      <c r="BM198" s="140"/>
      <c r="BN198" s="140"/>
      <c r="BO198" s="140"/>
      <c r="BP198" s="140"/>
      <c r="BQ198" s="140"/>
      <c r="BR198" s="140"/>
      <c r="BS198" s="140"/>
      <c r="BT198" s="140"/>
      <c r="BU198" s="140"/>
      <c r="BV198" s="140"/>
      <c r="BW198" s="140"/>
      <c r="BX198" s="140"/>
      <c r="BY198" s="140"/>
      <c r="BZ198" s="140"/>
      <c r="CA198" s="140"/>
      <c r="CB198" s="140"/>
      <c r="CC198" s="140"/>
      <c r="CD198" s="140"/>
      <c r="CE198" s="140"/>
      <c r="CF198" s="140"/>
      <c r="CG198" s="140"/>
      <c r="CH198" s="140"/>
      <c r="CI198" s="140"/>
      <c r="CJ198" s="140"/>
      <c r="CK198" s="140"/>
      <c r="CL198" s="140"/>
      <c r="CM198" s="140"/>
      <c r="CN198" s="140"/>
      <c r="CO198" s="140"/>
      <c r="CP198" s="140"/>
      <c r="CQ198" s="140"/>
      <c r="CR198" s="140"/>
      <c r="CS198" s="140"/>
      <c r="CT198" s="140"/>
      <c r="CU198" s="140"/>
      <c r="CV198" s="140"/>
      <c r="CW198" s="140"/>
      <c r="CX198" s="140"/>
      <c r="CY198" s="140"/>
      <c r="CZ198" s="140"/>
      <c r="DA198" s="140"/>
      <c r="DB198" s="140"/>
      <c r="DC198" s="140"/>
      <c r="DD198" s="140"/>
      <c r="DE198" s="140"/>
      <c r="DF198" s="140"/>
      <c r="DG198" s="140"/>
      <c r="DH198" s="140"/>
      <c r="DI198" s="140"/>
      <c r="DJ198" s="140"/>
    </row>
    <row r="199" spans="2:114" s="141" customFormat="1">
      <c r="B199" s="140"/>
      <c r="K199" s="106"/>
      <c r="L199" s="106"/>
      <c r="N199" s="140"/>
      <c r="W199" s="106"/>
      <c r="X199" s="106"/>
      <c r="Y199" s="436"/>
      <c r="Z199" s="140"/>
      <c r="AR199" s="140"/>
      <c r="AS199" s="140"/>
      <c r="AT199" s="140"/>
      <c r="AU199" s="140"/>
      <c r="AV199" s="140"/>
      <c r="AW199" s="140"/>
      <c r="AX199" s="140"/>
      <c r="AY199" s="2"/>
      <c r="AZ199" s="2"/>
      <c r="BA199" s="2"/>
      <c r="BB199" s="2"/>
      <c r="BC199" s="2"/>
      <c r="BD199" s="2"/>
      <c r="BE199" s="522"/>
      <c r="BF199" s="140"/>
      <c r="BG199" s="140"/>
      <c r="BH199" s="140"/>
      <c r="BI199" s="140"/>
      <c r="BJ199" s="140"/>
      <c r="BK199" s="140"/>
      <c r="BL199" s="140"/>
      <c r="BM199" s="140"/>
      <c r="BN199" s="140"/>
      <c r="BO199" s="140"/>
      <c r="BP199" s="140"/>
      <c r="BQ199" s="140"/>
      <c r="BR199" s="140"/>
      <c r="BS199" s="140"/>
      <c r="BT199" s="140"/>
      <c r="BU199" s="140"/>
      <c r="BV199" s="140"/>
      <c r="BW199" s="140"/>
      <c r="BX199" s="140"/>
      <c r="BY199" s="140"/>
      <c r="BZ199" s="140"/>
      <c r="CA199" s="140"/>
      <c r="CB199" s="140"/>
      <c r="CC199" s="140"/>
      <c r="CD199" s="140"/>
      <c r="CE199" s="140"/>
      <c r="CF199" s="140"/>
      <c r="CG199" s="140"/>
      <c r="CH199" s="140"/>
      <c r="CI199" s="140"/>
      <c r="CJ199" s="140"/>
      <c r="CK199" s="140"/>
      <c r="CL199" s="140"/>
      <c r="CM199" s="140"/>
      <c r="CN199" s="140"/>
      <c r="CO199" s="140"/>
      <c r="CP199" s="140"/>
      <c r="CQ199" s="140"/>
      <c r="CR199" s="140"/>
      <c r="CS199" s="140"/>
      <c r="CT199" s="140"/>
      <c r="CU199" s="140"/>
      <c r="CV199" s="140"/>
      <c r="CW199" s="140"/>
      <c r="CX199" s="140"/>
      <c r="CY199" s="140"/>
      <c r="CZ199" s="140"/>
      <c r="DA199" s="140"/>
      <c r="DB199" s="140"/>
      <c r="DC199" s="140"/>
      <c r="DD199" s="140"/>
      <c r="DE199" s="140"/>
      <c r="DF199" s="140"/>
      <c r="DG199" s="140"/>
      <c r="DH199" s="140"/>
      <c r="DI199" s="140"/>
      <c r="DJ199" s="140"/>
    </row>
    <row r="200" spans="2:114" s="141" customFormat="1">
      <c r="B200" s="140"/>
      <c r="C200" s="264"/>
      <c r="D200" s="264"/>
      <c r="E200" s="264"/>
      <c r="F200" s="264"/>
      <c r="G200" s="264"/>
      <c r="H200" s="264"/>
      <c r="I200" s="264"/>
      <c r="J200" s="264"/>
      <c r="K200" s="265"/>
      <c r="L200" s="106"/>
      <c r="N200" s="140"/>
      <c r="W200" s="106"/>
      <c r="X200" s="106"/>
      <c r="Y200" s="436"/>
      <c r="Z200" s="140"/>
      <c r="AR200" s="140"/>
      <c r="AS200" s="140"/>
      <c r="AT200" s="140"/>
      <c r="AU200" s="140"/>
      <c r="AV200" s="140"/>
      <c r="AW200" s="140"/>
      <c r="AX200" s="140"/>
      <c r="AY200" s="2"/>
      <c r="AZ200" s="2"/>
      <c r="BA200" s="2"/>
      <c r="BB200" s="2"/>
      <c r="BC200" s="2"/>
      <c r="BD200" s="2"/>
      <c r="BE200" s="522"/>
      <c r="BF200" s="140"/>
      <c r="BG200" s="140"/>
      <c r="BH200" s="140"/>
      <c r="BI200" s="140"/>
      <c r="BJ200" s="140"/>
      <c r="BK200" s="140"/>
      <c r="BL200" s="140"/>
      <c r="BM200" s="140"/>
      <c r="BN200" s="140"/>
      <c r="BO200" s="140"/>
      <c r="BP200" s="140"/>
      <c r="BQ200" s="140"/>
      <c r="BR200" s="140"/>
      <c r="BS200" s="140"/>
      <c r="BT200" s="140"/>
      <c r="BU200" s="140"/>
      <c r="BV200" s="140"/>
      <c r="BW200" s="140"/>
      <c r="BX200" s="140"/>
      <c r="BY200" s="140"/>
      <c r="BZ200" s="140"/>
      <c r="CA200" s="140"/>
      <c r="CB200" s="140"/>
      <c r="CC200" s="140"/>
      <c r="CD200" s="140"/>
      <c r="CE200" s="140"/>
      <c r="CF200" s="140"/>
      <c r="CG200" s="140"/>
      <c r="CH200" s="140"/>
      <c r="CI200" s="140"/>
      <c r="CJ200" s="140"/>
      <c r="CK200" s="140"/>
      <c r="CL200" s="140"/>
      <c r="CM200" s="140"/>
      <c r="CN200" s="140"/>
      <c r="CO200" s="140"/>
      <c r="CP200" s="140"/>
      <c r="CQ200" s="140"/>
      <c r="CR200" s="140"/>
      <c r="CS200" s="140"/>
      <c r="CT200" s="140"/>
      <c r="CU200" s="140"/>
      <c r="CV200" s="140"/>
      <c r="CW200" s="140"/>
      <c r="CX200" s="140"/>
      <c r="CY200" s="140"/>
      <c r="CZ200" s="140"/>
      <c r="DA200" s="140"/>
      <c r="DB200" s="140"/>
      <c r="DC200" s="140"/>
      <c r="DD200" s="140"/>
      <c r="DE200" s="140"/>
      <c r="DF200" s="140"/>
      <c r="DG200" s="140"/>
      <c r="DH200" s="140"/>
      <c r="DI200" s="140"/>
      <c r="DJ200" s="140"/>
    </row>
    <row r="201" spans="2:114" s="141" customFormat="1">
      <c r="B201" s="140"/>
      <c r="K201" s="106"/>
      <c r="L201" s="106"/>
      <c r="N201" s="140"/>
      <c r="W201" s="106"/>
      <c r="X201" s="106"/>
      <c r="Y201" s="436"/>
      <c r="Z201" s="140"/>
      <c r="AR201" s="140"/>
      <c r="AS201" s="140"/>
      <c r="AT201" s="140"/>
      <c r="AU201" s="140"/>
      <c r="AV201" s="140"/>
      <c r="AW201" s="140"/>
      <c r="AX201" s="140"/>
      <c r="AY201" s="2"/>
      <c r="AZ201" s="2"/>
      <c r="BA201" s="2"/>
      <c r="BB201" s="2"/>
      <c r="BC201" s="2"/>
      <c r="BD201" s="2"/>
      <c r="BE201" s="522"/>
      <c r="BF201" s="140"/>
      <c r="BG201" s="140"/>
      <c r="BH201" s="140"/>
      <c r="BI201" s="140"/>
      <c r="BJ201" s="140"/>
      <c r="BK201" s="140"/>
      <c r="BL201" s="140"/>
      <c r="BM201" s="140"/>
      <c r="BN201" s="140"/>
      <c r="BO201" s="140"/>
      <c r="BP201" s="140"/>
      <c r="BQ201" s="140"/>
      <c r="BR201" s="140"/>
      <c r="BS201" s="140"/>
      <c r="BT201" s="140"/>
      <c r="BU201" s="140"/>
      <c r="BV201" s="140"/>
      <c r="BW201" s="140"/>
      <c r="BX201" s="140"/>
      <c r="BY201" s="140"/>
      <c r="BZ201" s="140"/>
      <c r="CA201" s="140"/>
      <c r="CB201" s="140"/>
      <c r="CC201" s="140"/>
      <c r="CD201" s="140"/>
      <c r="CE201" s="140"/>
      <c r="CF201" s="140"/>
      <c r="CG201" s="140"/>
      <c r="CH201" s="140"/>
      <c r="CI201" s="140"/>
      <c r="CJ201" s="140"/>
      <c r="CK201" s="140"/>
      <c r="CL201" s="140"/>
      <c r="CM201" s="140"/>
      <c r="CN201" s="140"/>
      <c r="CO201" s="140"/>
      <c r="CP201" s="140"/>
      <c r="CQ201" s="140"/>
      <c r="CR201" s="140"/>
      <c r="CS201" s="140"/>
      <c r="CT201" s="140"/>
      <c r="CU201" s="140"/>
      <c r="CV201" s="140"/>
      <c r="CW201" s="140"/>
      <c r="CX201" s="140"/>
      <c r="CY201" s="140"/>
      <c r="CZ201" s="140"/>
      <c r="DA201" s="140"/>
      <c r="DB201" s="140"/>
      <c r="DC201" s="140"/>
      <c r="DD201" s="140"/>
      <c r="DE201" s="140"/>
      <c r="DF201" s="140"/>
      <c r="DG201" s="140"/>
      <c r="DH201" s="140"/>
      <c r="DI201" s="140"/>
      <c r="DJ201" s="140"/>
    </row>
    <row r="202" spans="2:114" s="141" customFormat="1">
      <c r="B202" s="140"/>
      <c r="K202" s="106"/>
      <c r="L202" s="106"/>
      <c r="N202" s="140"/>
      <c r="W202" s="106"/>
      <c r="X202" s="106"/>
      <c r="Y202" s="436"/>
      <c r="Z202" s="140"/>
      <c r="AR202" s="140"/>
      <c r="AS202" s="140"/>
      <c r="AT202" s="140"/>
      <c r="AU202" s="140"/>
      <c r="AV202" s="140"/>
      <c r="AW202" s="140"/>
      <c r="AX202" s="140"/>
      <c r="AY202" s="2"/>
      <c r="AZ202" s="2"/>
      <c r="BA202" s="2"/>
      <c r="BB202" s="2"/>
      <c r="BC202" s="2"/>
      <c r="BD202" s="2"/>
      <c r="BE202" s="522"/>
      <c r="BF202" s="140"/>
      <c r="BG202" s="140"/>
      <c r="BH202" s="140"/>
      <c r="BI202" s="140"/>
      <c r="BJ202" s="140"/>
      <c r="BK202" s="140"/>
      <c r="BL202" s="140"/>
      <c r="BM202" s="140"/>
      <c r="BN202" s="140"/>
      <c r="BO202" s="140"/>
      <c r="BP202" s="140"/>
      <c r="BQ202" s="140"/>
      <c r="BR202" s="140"/>
      <c r="BS202" s="140"/>
      <c r="BT202" s="140"/>
      <c r="BU202" s="140"/>
      <c r="BV202" s="140"/>
      <c r="BW202" s="140"/>
      <c r="BX202" s="140"/>
      <c r="BY202" s="140"/>
      <c r="BZ202" s="140"/>
      <c r="CA202" s="140"/>
      <c r="CB202" s="140"/>
      <c r="CC202" s="140"/>
      <c r="CD202" s="140"/>
      <c r="CE202" s="140"/>
      <c r="CF202" s="140"/>
      <c r="CG202" s="140"/>
      <c r="CH202" s="140"/>
      <c r="CI202" s="140"/>
      <c r="CJ202" s="140"/>
      <c r="CK202" s="140"/>
      <c r="CL202" s="140"/>
      <c r="CM202" s="140"/>
      <c r="CN202" s="140"/>
      <c r="CO202" s="140"/>
      <c r="CP202" s="140"/>
      <c r="CQ202" s="140"/>
      <c r="CR202" s="140"/>
      <c r="CS202" s="140"/>
      <c r="CT202" s="140"/>
      <c r="CU202" s="140"/>
      <c r="CV202" s="140"/>
      <c r="CW202" s="140"/>
      <c r="CX202" s="140"/>
      <c r="CY202" s="140"/>
      <c r="CZ202" s="140"/>
      <c r="DA202" s="140"/>
      <c r="DB202" s="140"/>
      <c r="DC202" s="140"/>
      <c r="DD202" s="140"/>
      <c r="DE202" s="140"/>
      <c r="DF202" s="140"/>
      <c r="DG202" s="140"/>
      <c r="DH202" s="140"/>
      <c r="DI202" s="140"/>
      <c r="DJ202" s="140"/>
    </row>
    <row r="203" spans="2:114" s="141" customFormat="1">
      <c r="B203" s="140"/>
      <c r="K203" s="106"/>
      <c r="L203" s="106"/>
      <c r="N203" s="140"/>
      <c r="W203" s="106"/>
      <c r="X203" s="106"/>
      <c r="Y203" s="436"/>
      <c r="Z203" s="140"/>
      <c r="AR203" s="140"/>
      <c r="AS203" s="140"/>
      <c r="AT203" s="140"/>
      <c r="AU203" s="140"/>
      <c r="AV203" s="140"/>
      <c r="AW203" s="140"/>
      <c r="AX203" s="140"/>
      <c r="AY203" s="140"/>
      <c r="AZ203" s="140"/>
      <c r="BA203" s="140"/>
      <c r="BB203" s="140"/>
      <c r="BC203" s="140"/>
      <c r="BD203" s="140"/>
      <c r="BE203" s="140"/>
      <c r="BF203" s="140"/>
      <c r="BG203" s="140"/>
      <c r="BH203" s="140"/>
      <c r="BI203" s="140"/>
      <c r="BJ203" s="140"/>
      <c r="BK203" s="140"/>
      <c r="BL203" s="140"/>
      <c r="BM203" s="140"/>
      <c r="BN203" s="140"/>
      <c r="BO203" s="140"/>
      <c r="BP203" s="140"/>
      <c r="BQ203" s="140"/>
      <c r="BR203" s="140"/>
      <c r="BS203" s="140"/>
      <c r="BT203" s="140"/>
      <c r="BU203" s="140"/>
      <c r="BV203" s="140"/>
      <c r="BW203" s="140"/>
      <c r="BX203" s="140"/>
      <c r="BY203" s="140"/>
      <c r="BZ203" s="140"/>
      <c r="CA203" s="140"/>
      <c r="CB203" s="140"/>
      <c r="CC203" s="140"/>
      <c r="CD203" s="140"/>
      <c r="CE203" s="140"/>
      <c r="CF203" s="140"/>
      <c r="CG203" s="140"/>
      <c r="CH203" s="140"/>
      <c r="CI203" s="140"/>
      <c r="CJ203" s="140"/>
      <c r="CK203" s="140"/>
      <c r="CL203" s="140"/>
      <c r="CM203" s="140"/>
      <c r="CN203" s="140"/>
      <c r="CO203" s="140"/>
      <c r="CP203" s="140"/>
      <c r="CQ203" s="140"/>
      <c r="CR203" s="140"/>
      <c r="CS203" s="140"/>
      <c r="CT203" s="140"/>
      <c r="CU203" s="140"/>
      <c r="CV203" s="140"/>
      <c r="CW203" s="140"/>
      <c r="CX203" s="140"/>
      <c r="CY203" s="140"/>
      <c r="CZ203" s="140"/>
      <c r="DA203" s="140"/>
      <c r="DB203" s="140"/>
      <c r="DC203" s="140"/>
      <c r="DD203" s="140"/>
      <c r="DE203" s="140"/>
      <c r="DF203" s="140"/>
      <c r="DG203" s="140"/>
      <c r="DH203" s="140"/>
      <c r="DI203" s="140"/>
      <c r="DJ203" s="140"/>
    </row>
    <row r="204" spans="2:114" s="141" customFormat="1">
      <c r="B204" s="140"/>
      <c r="K204" s="106"/>
      <c r="L204" s="106"/>
      <c r="N204" s="140"/>
      <c r="W204" s="106"/>
      <c r="X204" s="106"/>
      <c r="Y204" s="436"/>
      <c r="Z204" s="140"/>
      <c r="AR204" s="140"/>
      <c r="AS204" s="140"/>
      <c r="AT204" s="140"/>
      <c r="AU204" s="140"/>
      <c r="AV204" s="140"/>
      <c r="AW204" s="140"/>
      <c r="AX204" s="140"/>
      <c r="AY204" s="140"/>
      <c r="AZ204" s="140"/>
      <c r="BA204" s="140"/>
      <c r="BB204" s="140"/>
      <c r="BC204" s="140"/>
      <c r="BD204" s="140"/>
      <c r="BE204" s="140"/>
      <c r="BF204" s="140"/>
      <c r="BG204" s="140"/>
      <c r="BH204" s="140"/>
      <c r="BI204" s="140"/>
      <c r="BJ204" s="140"/>
      <c r="BK204" s="140"/>
      <c r="BL204" s="140"/>
      <c r="BM204" s="140"/>
      <c r="BN204" s="140"/>
      <c r="BO204" s="140"/>
      <c r="BP204" s="140"/>
      <c r="BQ204" s="140"/>
      <c r="BR204" s="140"/>
      <c r="BS204" s="140"/>
      <c r="BT204" s="140"/>
      <c r="BU204" s="140"/>
      <c r="BV204" s="140"/>
      <c r="BW204" s="140"/>
      <c r="BX204" s="140"/>
      <c r="BY204" s="140"/>
      <c r="BZ204" s="140"/>
      <c r="CA204" s="140"/>
      <c r="CB204" s="140"/>
      <c r="CC204" s="140"/>
      <c r="CD204" s="140"/>
      <c r="CE204" s="140"/>
      <c r="CF204" s="140"/>
      <c r="CG204" s="140"/>
      <c r="CH204" s="140"/>
      <c r="CI204" s="140"/>
      <c r="CJ204" s="140"/>
      <c r="CK204" s="140"/>
      <c r="CL204" s="140"/>
      <c r="CM204" s="140"/>
      <c r="CN204" s="140"/>
      <c r="CO204" s="140"/>
      <c r="CP204" s="140"/>
      <c r="CQ204" s="140"/>
      <c r="CR204" s="140"/>
      <c r="CS204" s="140"/>
      <c r="CT204" s="140"/>
      <c r="CU204" s="140"/>
      <c r="CV204" s="140"/>
      <c r="CW204" s="140"/>
      <c r="CX204" s="140"/>
      <c r="CY204" s="140"/>
      <c r="CZ204" s="140"/>
      <c r="DA204" s="140"/>
      <c r="DB204" s="140"/>
      <c r="DC204" s="140"/>
      <c r="DD204" s="140"/>
      <c r="DE204" s="140"/>
      <c r="DF204" s="140"/>
      <c r="DG204" s="140"/>
      <c r="DH204" s="140"/>
      <c r="DI204" s="140"/>
      <c r="DJ204" s="140"/>
    </row>
    <row r="205" spans="2:114" s="141" customFormat="1">
      <c r="B205" s="140"/>
      <c r="K205" s="106"/>
      <c r="L205" s="106"/>
      <c r="N205" s="140"/>
      <c r="W205" s="106"/>
      <c r="X205" s="106"/>
      <c r="Y205" s="436"/>
      <c r="Z205" s="140"/>
      <c r="AR205" s="140"/>
      <c r="AS205" s="140"/>
      <c r="AT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F205" s="140"/>
      <c r="BG205" s="140"/>
      <c r="BH205" s="140"/>
      <c r="BI205" s="140"/>
      <c r="BJ205" s="140"/>
      <c r="BK205" s="140"/>
      <c r="BL205" s="140"/>
      <c r="BM205" s="140"/>
      <c r="BN205" s="140"/>
      <c r="BO205" s="140"/>
      <c r="BP205" s="140"/>
      <c r="BQ205" s="140"/>
      <c r="BR205" s="140"/>
      <c r="BS205" s="140"/>
      <c r="BT205" s="140"/>
      <c r="BU205" s="140"/>
      <c r="BV205" s="140"/>
      <c r="BW205" s="140"/>
      <c r="BX205" s="140"/>
      <c r="BY205" s="140"/>
      <c r="BZ205" s="140"/>
      <c r="CA205" s="140"/>
      <c r="CB205" s="140"/>
      <c r="CC205" s="140"/>
      <c r="CD205" s="140"/>
      <c r="CE205" s="140"/>
      <c r="CF205" s="140"/>
      <c r="CG205" s="140"/>
      <c r="CH205" s="140"/>
      <c r="CI205" s="140"/>
      <c r="CJ205" s="140"/>
      <c r="CK205" s="140"/>
      <c r="CL205" s="140"/>
      <c r="CM205" s="140"/>
      <c r="CN205" s="140"/>
      <c r="CO205" s="140"/>
      <c r="CP205" s="140"/>
      <c r="CQ205" s="140"/>
      <c r="CR205" s="140"/>
      <c r="CS205" s="140"/>
      <c r="CT205" s="140"/>
      <c r="CU205" s="140"/>
      <c r="CV205" s="140"/>
      <c r="CW205" s="140"/>
      <c r="CX205" s="140"/>
      <c r="CY205" s="140"/>
      <c r="CZ205" s="140"/>
      <c r="DA205" s="140"/>
      <c r="DB205" s="140"/>
      <c r="DC205" s="140"/>
      <c r="DD205" s="140"/>
      <c r="DE205" s="140"/>
      <c r="DF205" s="140"/>
      <c r="DG205" s="140"/>
      <c r="DH205" s="140"/>
      <c r="DI205" s="140"/>
      <c r="DJ205" s="140"/>
    </row>
    <row r="206" spans="2:114" s="141" customFormat="1">
      <c r="B206" s="140"/>
      <c r="K206" s="106"/>
      <c r="L206" s="106"/>
      <c r="N206" s="140"/>
      <c r="W206" s="106"/>
      <c r="X206" s="106"/>
      <c r="Y206" s="436"/>
      <c r="Z206" s="140"/>
      <c r="AR206" s="140"/>
      <c r="AS206" s="140"/>
      <c r="AT206" s="140"/>
      <c r="AU206" s="140"/>
      <c r="AV206" s="140"/>
      <c r="AW206" s="140"/>
      <c r="AX206" s="140"/>
      <c r="AY206" s="140"/>
      <c r="AZ206" s="140"/>
      <c r="BA206" s="140"/>
      <c r="BB206" s="140"/>
      <c r="BC206" s="140"/>
      <c r="BD206" s="140"/>
      <c r="BE206" s="140"/>
      <c r="BF206" s="140"/>
      <c r="BG206" s="140"/>
      <c r="BH206" s="140"/>
      <c r="BI206" s="140"/>
      <c r="BJ206" s="140"/>
      <c r="BK206" s="140"/>
      <c r="BL206" s="140"/>
      <c r="BM206" s="140"/>
      <c r="BN206" s="140"/>
      <c r="BO206" s="140"/>
      <c r="BP206" s="140"/>
      <c r="BQ206" s="140"/>
      <c r="BR206" s="140"/>
      <c r="BS206" s="140"/>
      <c r="BT206" s="140"/>
      <c r="BU206" s="140"/>
      <c r="BV206" s="140"/>
      <c r="BW206" s="140"/>
      <c r="BX206" s="140"/>
      <c r="BY206" s="140"/>
      <c r="BZ206" s="140"/>
      <c r="CA206" s="140"/>
      <c r="CB206" s="140"/>
      <c r="CC206" s="140"/>
      <c r="CD206" s="140"/>
      <c r="CE206" s="140"/>
      <c r="CF206" s="140"/>
      <c r="CG206" s="140"/>
      <c r="CH206" s="140"/>
      <c r="CI206" s="140"/>
      <c r="CJ206" s="140"/>
      <c r="CK206" s="140"/>
      <c r="CL206" s="140"/>
      <c r="CM206" s="140"/>
      <c r="CN206" s="140"/>
      <c r="CO206" s="140"/>
      <c r="CP206" s="140"/>
      <c r="CQ206" s="140"/>
      <c r="CR206" s="140"/>
      <c r="CS206" s="140"/>
      <c r="CT206" s="140"/>
      <c r="CU206" s="140"/>
      <c r="CV206" s="140"/>
      <c r="CW206" s="140"/>
      <c r="CX206" s="140"/>
      <c r="CY206" s="140"/>
      <c r="CZ206" s="140"/>
      <c r="DA206" s="140"/>
      <c r="DB206" s="140"/>
      <c r="DC206" s="140"/>
      <c r="DD206" s="140"/>
      <c r="DE206" s="140"/>
      <c r="DF206" s="140"/>
      <c r="DG206" s="140"/>
      <c r="DH206" s="140"/>
      <c r="DI206" s="140"/>
      <c r="DJ206" s="140"/>
    </row>
    <row r="207" spans="2:114" s="141" customFormat="1">
      <c r="B207" s="140"/>
      <c r="K207" s="106"/>
      <c r="L207" s="106"/>
      <c r="N207" s="140"/>
      <c r="W207" s="106"/>
      <c r="X207" s="106"/>
      <c r="Y207" s="436"/>
      <c r="Z207" s="140"/>
      <c r="AR207" s="140"/>
      <c r="AS207" s="140"/>
      <c r="AT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F207" s="140"/>
      <c r="BG207" s="140"/>
      <c r="BH207" s="140"/>
      <c r="BI207" s="140"/>
      <c r="BJ207" s="140"/>
      <c r="BK207" s="140"/>
      <c r="BL207" s="140"/>
      <c r="BM207" s="140"/>
      <c r="BN207" s="140"/>
      <c r="BO207" s="140"/>
      <c r="BP207" s="140"/>
      <c r="BQ207" s="140"/>
      <c r="BR207" s="140"/>
      <c r="BS207" s="140"/>
      <c r="BT207" s="140"/>
      <c r="BU207" s="140"/>
      <c r="BV207" s="140"/>
      <c r="BW207" s="140"/>
      <c r="BX207" s="140"/>
      <c r="BY207" s="140"/>
      <c r="BZ207" s="140"/>
      <c r="CA207" s="140"/>
      <c r="CB207" s="140"/>
      <c r="CC207" s="140"/>
      <c r="CD207" s="140"/>
      <c r="CE207" s="140"/>
      <c r="CF207" s="140"/>
      <c r="CG207" s="140"/>
      <c r="CH207" s="140"/>
      <c r="CI207" s="140"/>
      <c r="CJ207" s="140"/>
      <c r="CK207" s="140"/>
      <c r="CL207" s="140"/>
      <c r="CM207" s="140"/>
      <c r="CN207" s="140"/>
      <c r="CO207" s="140"/>
      <c r="CP207" s="140"/>
      <c r="CQ207" s="140"/>
      <c r="CR207" s="140"/>
      <c r="CS207" s="140"/>
      <c r="CT207" s="140"/>
      <c r="CU207" s="140"/>
      <c r="CV207" s="140"/>
      <c r="CW207" s="140"/>
      <c r="CX207" s="140"/>
      <c r="CY207" s="140"/>
      <c r="CZ207" s="140"/>
      <c r="DA207" s="140"/>
      <c r="DB207" s="140"/>
      <c r="DC207" s="140"/>
      <c r="DD207" s="140"/>
      <c r="DE207" s="140"/>
      <c r="DF207" s="140"/>
      <c r="DG207" s="140"/>
      <c r="DH207" s="140"/>
      <c r="DI207" s="140"/>
      <c r="DJ207" s="140"/>
    </row>
    <row r="208" spans="2:114" s="141" customFormat="1">
      <c r="B208" s="140"/>
      <c r="K208" s="106"/>
      <c r="L208" s="106"/>
      <c r="N208" s="140"/>
      <c r="W208" s="106"/>
      <c r="X208" s="106"/>
      <c r="Y208" s="436"/>
      <c r="Z208" s="140"/>
      <c r="AR208" s="140"/>
      <c r="AS208" s="140"/>
      <c r="AT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F208" s="140"/>
      <c r="BG208" s="140"/>
      <c r="BH208" s="140"/>
      <c r="BI208" s="140"/>
      <c r="BJ208" s="140"/>
      <c r="BK208" s="140"/>
      <c r="BL208" s="140"/>
      <c r="BM208" s="140"/>
      <c r="BN208" s="140"/>
      <c r="BO208" s="140"/>
      <c r="BP208" s="140"/>
      <c r="BQ208" s="140"/>
      <c r="BR208" s="140"/>
      <c r="BS208" s="140"/>
      <c r="BT208" s="140"/>
      <c r="BU208" s="140"/>
      <c r="BV208" s="140"/>
      <c r="BW208" s="140"/>
      <c r="BX208" s="140"/>
      <c r="BY208" s="140"/>
      <c r="BZ208" s="140"/>
      <c r="CA208" s="140"/>
      <c r="CB208" s="140"/>
      <c r="CC208" s="140"/>
      <c r="CD208" s="140"/>
      <c r="CE208" s="140"/>
      <c r="CF208" s="140"/>
      <c r="CG208" s="140"/>
      <c r="CH208" s="140"/>
      <c r="CI208" s="140"/>
      <c r="CJ208" s="140"/>
      <c r="CK208" s="140"/>
      <c r="CL208" s="140"/>
      <c r="CM208" s="140"/>
      <c r="CN208" s="140"/>
      <c r="CO208" s="140"/>
      <c r="CP208" s="140"/>
      <c r="CQ208" s="140"/>
      <c r="CR208" s="140"/>
      <c r="CS208" s="140"/>
      <c r="CT208" s="140"/>
      <c r="CU208" s="140"/>
      <c r="CV208" s="140"/>
      <c r="CW208" s="140"/>
      <c r="CX208" s="140"/>
      <c r="CY208" s="140"/>
      <c r="CZ208" s="140"/>
      <c r="DA208" s="140"/>
      <c r="DB208" s="140"/>
      <c r="DC208" s="140"/>
      <c r="DD208" s="140"/>
      <c r="DE208" s="140"/>
      <c r="DF208" s="140"/>
      <c r="DG208" s="140"/>
      <c r="DH208" s="140"/>
      <c r="DI208" s="140"/>
      <c r="DJ208" s="140"/>
    </row>
    <row r="209" spans="2:114" s="141" customFormat="1">
      <c r="B209" s="140"/>
      <c r="K209" s="106"/>
      <c r="L209" s="106"/>
      <c r="N209" s="140"/>
      <c r="W209" s="106"/>
      <c r="X209" s="106"/>
      <c r="Y209" s="436"/>
      <c r="Z209" s="140"/>
      <c r="AR209" s="140"/>
      <c r="AS209" s="140"/>
      <c r="AT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F209" s="140"/>
      <c r="BG209" s="140"/>
      <c r="BH209" s="140"/>
      <c r="BI209" s="140"/>
      <c r="BJ209" s="140"/>
      <c r="BK209" s="140"/>
      <c r="BL209" s="140"/>
      <c r="BM209" s="140"/>
      <c r="BN209" s="140"/>
      <c r="BO209" s="140"/>
      <c r="BP209" s="140"/>
      <c r="BQ209" s="140"/>
      <c r="BR209" s="140"/>
      <c r="BS209" s="140"/>
      <c r="BT209" s="140"/>
      <c r="BU209" s="140"/>
      <c r="BV209" s="140"/>
      <c r="BW209" s="140"/>
      <c r="BX209" s="140"/>
      <c r="BY209" s="140"/>
      <c r="BZ209" s="140"/>
      <c r="CA209" s="140"/>
      <c r="CB209" s="140"/>
      <c r="CC209" s="140"/>
      <c r="CD209" s="140"/>
      <c r="CE209" s="140"/>
      <c r="CF209" s="140"/>
      <c r="CG209" s="140"/>
      <c r="CH209" s="140"/>
      <c r="CI209" s="140"/>
      <c r="CJ209" s="140"/>
      <c r="CK209" s="140"/>
      <c r="CL209" s="140"/>
      <c r="CM209" s="140"/>
      <c r="CN209" s="140"/>
      <c r="CO209" s="140"/>
      <c r="CP209" s="140"/>
      <c r="CQ209" s="140"/>
      <c r="CR209" s="140"/>
      <c r="CS209" s="140"/>
      <c r="CT209" s="140"/>
      <c r="CU209" s="140"/>
      <c r="CV209" s="140"/>
      <c r="CW209" s="140"/>
      <c r="CX209" s="140"/>
      <c r="CY209" s="140"/>
      <c r="CZ209" s="140"/>
      <c r="DA209" s="140"/>
      <c r="DB209" s="140"/>
      <c r="DC209" s="140"/>
      <c r="DD209" s="140"/>
      <c r="DE209" s="140"/>
      <c r="DF209" s="140"/>
      <c r="DG209" s="140"/>
      <c r="DH209" s="140"/>
      <c r="DI209" s="140"/>
      <c r="DJ209" s="140"/>
    </row>
    <row r="210" spans="2:114" s="141" customFormat="1">
      <c r="B210" s="140"/>
      <c r="K210" s="106"/>
      <c r="L210" s="106"/>
      <c r="N210" s="140"/>
      <c r="W210" s="106"/>
      <c r="X210" s="106"/>
      <c r="Y210" s="436"/>
      <c r="Z210" s="140"/>
      <c r="AR210" s="140"/>
      <c r="AS210" s="140"/>
      <c r="AT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F210" s="140"/>
      <c r="BG210" s="140"/>
      <c r="BH210" s="140"/>
      <c r="BI210" s="140"/>
      <c r="BJ210" s="140"/>
      <c r="BK210" s="140"/>
      <c r="BL210" s="140"/>
      <c r="BM210" s="140"/>
      <c r="BN210" s="140"/>
      <c r="BO210" s="140"/>
      <c r="BP210" s="140"/>
      <c r="BQ210" s="140"/>
      <c r="BR210" s="140"/>
      <c r="BS210" s="140"/>
      <c r="BT210" s="140"/>
      <c r="BU210" s="140"/>
      <c r="BV210" s="140"/>
      <c r="BW210" s="140"/>
      <c r="BX210" s="140"/>
      <c r="BY210" s="140"/>
      <c r="BZ210" s="140"/>
      <c r="CA210" s="140"/>
      <c r="CB210" s="140"/>
      <c r="CC210" s="140"/>
      <c r="CD210" s="140"/>
      <c r="CE210" s="140"/>
      <c r="CF210" s="140"/>
      <c r="CG210" s="140"/>
      <c r="CH210" s="140"/>
      <c r="CI210" s="140"/>
      <c r="CJ210" s="140"/>
      <c r="CK210" s="140"/>
      <c r="CL210" s="140"/>
      <c r="CM210" s="140"/>
      <c r="CN210" s="140"/>
      <c r="CO210" s="140"/>
      <c r="CP210" s="140"/>
      <c r="CQ210" s="140"/>
      <c r="CR210" s="140"/>
      <c r="CS210" s="140"/>
      <c r="CT210" s="140"/>
      <c r="CU210" s="140"/>
      <c r="CV210" s="140"/>
      <c r="CW210" s="140"/>
      <c r="CX210" s="140"/>
      <c r="CY210" s="140"/>
      <c r="CZ210" s="140"/>
      <c r="DA210" s="140"/>
      <c r="DB210" s="140"/>
      <c r="DC210" s="140"/>
      <c r="DD210" s="140"/>
      <c r="DE210" s="140"/>
      <c r="DF210" s="140"/>
      <c r="DG210" s="140"/>
      <c r="DH210" s="140"/>
      <c r="DI210" s="140"/>
      <c r="DJ210" s="140"/>
    </row>
    <row r="211" spans="2:114" s="141" customFormat="1">
      <c r="B211" s="140"/>
      <c r="K211" s="106"/>
      <c r="L211" s="106"/>
      <c r="N211" s="140"/>
      <c r="W211" s="106"/>
      <c r="X211" s="106"/>
      <c r="Y211" s="436"/>
      <c r="Z211" s="140"/>
      <c r="AR211" s="140"/>
      <c r="AS211" s="140"/>
      <c r="AT211" s="140"/>
      <c r="AU211" s="140"/>
      <c r="AV211" s="140"/>
      <c r="AW211" s="140"/>
      <c r="AX211" s="140"/>
      <c r="AY211" s="140"/>
      <c r="AZ211" s="140"/>
      <c r="BA211" s="140"/>
      <c r="BB211" s="140"/>
      <c r="BC211" s="140"/>
      <c r="BD211" s="140"/>
      <c r="BE211" s="140"/>
      <c r="BF211" s="140"/>
      <c r="BG211" s="140"/>
      <c r="BH211" s="140"/>
      <c r="BI211" s="140"/>
      <c r="BJ211" s="140"/>
      <c r="BK211" s="140"/>
      <c r="BL211" s="140"/>
      <c r="BM211" s="140"/>
      <c r="BN211" s="140"/>
      <c r="BO211" s="140"/>
      <c r="BP211" s="140"/>
      <c r="BQ211" s="140"/>
      <c r="BR211" s="140"/>
      <c r="BS211" s="140"/>
      <c r="BT211" s="140"/>
      <c r="BU211" s="140"/>
      <c r="BV211" s="140"/>
      <c r="BW211" s="140"/>
      <c r="BX211" s="140"/>
      <c r="BY211" s="140"/>
      <c r="BZ211" s="140"/>
      <c r="CA211" s="140"/>
      <c r="CB211" s="140"/>
      <c r="CC211" s="140"/>
      <c r="CD211" s="140"/>
      <c r="CE211" s="140"/>
      <c r="CF211" s="140"/>
      <c r="CG211" s="140"/>
      <c r="CH211" s="140"/>
      <c r="CI211" s="140"/>
      <c r="CJ211" s="140"/>
      <c r="CK211" s="140"/>
      <c r="CL211" s="140"/>
      <c r="CM211" s="140"/>
      <c r="CN211" s="140"/>
      <c r="CO211" s="140"/>
      <c r="CP211" s="140"/>
      <c r="CQ211" s="140"/>
      <c r="CR211" s="140"/>
      <c r="CS211" s="140"/>
      <c r="CT211" s="140"/>
      <c r="CU211" s="140"/>
      <c r="CV211" s="140"/>
      <c r="CW211" s="140"/>
      <c r="CX211" s="140"/>
      <c r="CY211" s="140"/>
      <c r="CZ211" s="140"/>
      <c r="DA211" s="140"/>
      <c r="DB211" s="140"/>
      <c r="DC211" s="140"/>
      <c r="DD211" s="140"/>
      <c r="DE211" s="140"/>
      <c r="DF211" s="140"/>
      <c r="DG211" s="140"/>
      <c r="DH211" s="140"/>
      <c r="DI211" s="140"/>
      <c r="DJ211" s="140"/>
    </row>
    <row r="212" spans="2:114" s="141" customFormat="1">
      <c r="B212" s="140"/>
      <c r="K212" s="106"/>
      <c r="L212" s="106"/>
      <c r="N212" s="140"/>
      <c r="W212" s="106"/>
      <c r="X212" s="106"/>
      <c r="Y212" s="436"/>
      <c r="Z212" s="140"/>
      <c r="AR212" s="140"/>
      <c r="AS212" s="140"/>
      <c r="AT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F212" s="140"/>
      <c r="BG212" s="140"/>
      <c r="BH212" s="140"/>
      <c r="BI212" s="140"/>
      <c r="BJ212" s="140"/>
      <c r="BK212" s="140"/>
      <c r="BL212" s="140"/>
      <c r="BM212" s="140"/>
      <c r="BN212" s="140"/>
      <c r="BO212" s="140"/>
      <c r="BP212" s="140"/>
      <c r="BQ212" s="140"/>
      <c r="BR212" s="140"/>
      <c r="BS212" s="140"/>
      <c r="BT212" s="140"/>
      <c r="BU212" s="140"/>
      <c r="BV212" s="140"/>
      <c r="BW212" s="140"/>
      <c r="BX212" s="140"/>
      <c r="BY212" s="140"/>
      <c r="BZ212" s="140"/>
      <c r="CA212" s="140"/>
      <c r="CB212" s="140"/>
      <c r="CC212" s="140"/>
      <c r="CD212" s="140"/>
      <c r="CE212" s="140"/>
      <c r="CF212" s="140"/>
      <c r="CG212" s="140"/>
      <c r="CH212" s="140"/>
      <c r="CI212" s="140"/>
      <c r="CJ212" s="140"/>
      <c r="CK212" s="140"/>
      <c r="CL212" s="140"/>
      <c r="CM212" s="140"/>
      <c r="CN212" s="140"/>
      <c r="CO212" s="140"/>
      <c r="CP212" s="140"/>
      <c r="CQ212" s="140"/>
      <c r="CR212" s="140"/>
      <c r="CS212" s="140"/>
      <c r="CT212" s="140"/>
      <c r="CU212" s="140"/>
      <c r="CV212" s="140"/>
      <c r="CW212" s="140"/>
      <c r="CX212" s="140"/>
      <c r="CY212" s="140"/>
      <c r="CZ212" s="140"/>
      <c r="DA212" s="140"/>
      <c r="DB212" s="140"/>
      <c r="DC212" s="140"/>
      <c r="DD212" s="140"/>
      <c r="DE212" s="140"/>
      <c r="DF212" s="140"/>
      <c r="DG212" s="140"/>
      <c r="DH212" s="140"/>
      <c r="DI212" s="140"/>
      <c r="DJ212" s="140"/>
    </row>
    <row r="213" spans="2:114" s="141" customFormat="1">
      <c r="B213" s="140"/>
      <c r="K213" s="106"/>
      <c r="L213" s="106"/>
      <c r="N213" s="140"/>
      <c r="W213" s="106"/>
      <c r="X213" s="106"/>
      <c r="Y213" s="436"/>
      <c r="Z213" s="140"/>
      <c r="AR213" s="140"/>
      <c r="AS213" s="140"/>
      <c r="AT213" s="140"/>
      <c r="AU213" s="140"/>
      <c r="AV213" s="140"/>
      <c r="AW213" s="140"/>
      <c r="AX213" s="140"/>
      <c r="AY213" s="140"/>
      <c r="AZ213" s="140"/>
      <c r="BA213" s="140"/>
      <c r="BB213" s="140"/>
      <c r="BC213" s="140"/>
      <c r="BD213" s="140"/>
      <c r="BE213" s="140"/>
      <c r="BF213" s="140"/>
      <c r="BG213" s="140"/>
      <c r="BH213" s="140"/>
      <c r="BI213" s="140"/>
      <c r="BJ213" s="140"/>
      <c r="BK213" s="140"/>
      <c r="BL213" s="140"/>
      <c r="BM213" s="140"/>
      <c r="BN213" s="140"/>
      <c r="BO213" s="140"/>
      <c r="BP213" s="140"/>
      <c r="BQ213" s="140"/>
      <c r="BR213" s="140"/>
      <c r="BS213" s="140"/>
      <c r="BT213" s="140"/>
      <c r="BU213" s="140"/>
      <c r="BV213" s="140"/>
      <c r="BW213" s="140"/>
      <c r="BX213" s="140"/>
      <c r="BY213" s="140"/>
      <c r="BZ213" s="140"/>
      <c r="CA213" s="140"/>
      <c r="CB213" s="140"/>
      <c r="CC213" s="140"/>
      <c r="CD213" s="140"/>
      <c r="CE213" s="140"/>
      <c r="CF213" s="140"/>
      <c r="CG213" s="140"/>
      <c r="CH213" s="140"/>
      <c r="CI213" s="140"/>
      <c r="CJ213" s="140"/>
      <c r="CK213" s="140"/>
      <c r="CL213" s="140"/>
      <c r="CM213" s="140"/>
      <c r="CN213" s="140"/>
      <c r="CO213" s="140"/>
      <c r="CP213" s="140"/>
      <c r="CQ213" s="140"/>
      <c r="CR213" s="140"/>
      <c r="CS213" s="140"/>
      <c r="CT213" s="140"/>
      <c r="CU213" s="140"/>
      <c r="CV213" s="140"/>
      <c r="CW213" s="140"/>
      <c r="CX213" s="140"/>
      <c r="CY213" s="140"/>
      <c r="CZ213" s="140"/>
      <c r="DA213" s="140"/>
      <c r="DB213" s="140"/>
      <c r="DC213" s="140"/>
      <c r="DD213" s="140"/>
      <c r="DE213" s="140"/>
      <c r="DF213" s="140"/>
      <c r="DG213" s="140"/>
      <c r="DH213" s="140"/>
      <c r="DI213" s="140"/>
      <c r="DJ213" s="140"/>
    </row>
    <row r="214" spans="2:114" s="141" customFormat="1">
      <c r="B214" s="140"/>
      <c r="K214" s="106"/>
      <c r="L214" s="106"/>
      <c r="N214" s="140"/>
      <c r="W214" s="106"/>
      <c r="X214" s="106"/>
      <c r="Y214" s="436"/>
      <c r="Z214" s="140"/>
      <c r="AR214" s="140"/>
      <c r="AS214" s="140"/>
      <c r="AT214" s="140"/>
      <c r="AU214" s="140"/>
      <c r="AV214" s="140"/>
      <c r="AW214" s="140"/>
      <c r="AX214" s="140"/>
      <c r="AY214" s="140"/>
      <c r="AZ214" s="140"/>
      <c r="BA214" s="140"/>
      <c r="BB214" s="140"/>
      <c r="BC214" s="140"/>
      <c r="BD214" s="140"/>
      <c r="BE214" s="140"/>
      <c r="BF214" s="140"/>
      <c r="BG214" s="140"/>
      <c r="BH214" s="140"/>
      <c r="BI214" s="140"/>
      <c r="BJ214" s="140"/>
      <c r="BK214" s="140"/>
      <c r="BL214" s="140"/>
      <c r="BM214" s="140"/>
      <c r="BN214" s="140"/>
      <c r="BO214" s="140"/>
      <c r="BP214" s="140"/>
      <c r="BQ214" s="140"/>
      <c r="BR214" s="140"/>
      <c r="BS214" s="140"/>
      <c r="BT214" s="140"/>
      <c r="BU214" s="140"/>
      <c r="BV214" s="140"/>
      <c r="BW214" s="140"/>
      <c r="BX214" s="140"/>
      <c r="BY214" s="140"/>
      <c r="BZ214" s="140"/>
      <c r="CA214" s="140"/>
      <c r="CB214" s="140"/>
      <c r="CC214" s="140"/>
      <c r="CD214" s="140"/>
      <c r="CE214" s="140"/>
      <c r="CF214" s="140"/>
      <c r="CG214" s="140"/>
      <c r="CH214" s="140"/>
      <c r="CI214" s="140"/>
      <c r="CJ214" s="140"/>
      <c r="CK214" s="140"/>
      <c r="CL214" s="140"/>
      <c r="CM214" s="140"/>
      <c r="CN214" s="140"/>
      <c r="CO214" s="140"/>
      <c r="CP214" s="140"/>
      <c r="CQ214" s="140"/>
      <c r="CR214" s="140"/>
      <c r="CS214" s="140"/>
      <c r="CT214" s="140"/>
      <c r="CU214" s="140"/>
      <c r="CV214" s="140"/>
      <c r="CW214" s="140"/>
      <c r="CX214" s="140"/>
      <c r="CY214" s="140"/>
      <c r="CZ214" s="140"/>
      <c r="DA214" s="140"/>
      <c r="DB214" s="140"/>
      <c r="DC214" s="140"/>
      <c r="DD214" s="140"/>
      <c r="DE214" s="140"/>
      <c r="DF214" s="140"/>
      <c r="DG214" s="140"/>
      <c r="DH214" s="140"/>
      <c r="DI214" s="140"/>
      <c r="DJ214" s="140"/>
    </row>
    <row r="215" spans="2:114" s="141" customFormat="1">
      <c r="B215" s="140"/>
      <c r="K215" s="106"/>
      <c r="L215" s="106"/>
      <c r="N215" s="140"/>
      <c r="W215" s="106"/>
      <c r="X215" s="106"/>
      <c r="Y215" s="436"/>
      <c r="Z215" s="140"/>
      <c r="AR215" s="140"/>
      <c r="AS215" s="140"/>
      <c r="AT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  <c r="BG215" s="140"/>
      <c r="BH215" s="140"/>
      <c r="BI215" s="140"/>
      <c r="BJ215" s="140"/>
      <c r="BK215" s="140"/>
      <c r="BL215" s="140"/>
      <c r="BM215" s="140"/>
      <c r="BN215" s="140"/>
      <c r="BO215" s="140"/>
      <c r="BP215" s="140"/>
      <c r="BQ215" s="140"/>
      <c r="BR215" s="140"/>
      <c r="BS215" s="140"/>
      <c r="BT215" s="140"/>
      <c r="BU215" s="140"/>
      <c r="BV215" s="140"/>
      <c r="BW215" s="140"/>
      <c r="BX215" s="140"/>
      <c r="BY215" s="140"/>
      <c r="BZ215" s="140"/>
      <c r="CA215" s="140"/>
      <c r="CB215" s="140"/>
      <c r="CC215" s="140"/>
      <c r="CD215" s="140"/>
      <c r="CE215" s="140"/>
      <c r="CF215" s="140"/>
      <c r="CG215" s="140"/>
      <c r="CH215" s="140"/>
      <c r="CI215" s="140"/>
      <c r="CJ215" s="140"/>
      <c r="CK215" s="140"/>
      <c r="CL215" s="140"/>
      <c r="CM215" s="140"/>
      <c r="CN215" s="140"/>
      <c r="CO215" s="140"/>
      <c r="CP215" s="140"/>
      <c r="CQ215" s="140"/>
      <c r="CR215" s="140"/>
      <c r="CS215" s="140"/>
      <c r="CT215" s="140"/>
      <c r="CU215" s="140"/>
      <c r="CV215" s="140"/>
      <c r="CW215" s="140"/>
      <c r="CX215" s="140"/>
      <c r="CY215" s="140"/>
      <c r="CZ215" s="140"/>
      <c r="DA215" s="140"/>
      <c r="DB215" s="140"/>
      <c r="DC215" s="140"/>
      <c r="DD215" s="140"/>
      <c r="DE215" s="140"/>
      <c r="DF215" s="140"/>
      <c r="DG215" s="140"/>
      <c r="DH215" s="140"/>
      <c r="DI215" s="140"/>
      <c r="DJ215" s="140"/>
    </row>
    <row r="216" spans="2:114" s="141" customFormat="1">
      <c r="B216" s="140"/>
      <c r="K216" s="106"/>
      <c r="L216" s="106"/>
      <c r="N216" s="140"/>
      <c r="W216" s="106"/>
      <c r="X216" s="106"/>
      <c r="Y216" s="436"/>
      <c r="Z216" s="140"/>
      <c r="AR216" s="140"/>
      <c r="AS216" s="140"/>
      <c r="AT216" s="140"/>
      <c r="AU216" s="140"/>
      <c r="AV216" s="140"/>
      <c r="AW216" s="140"/>
      <c r="AX216" s="140"/>
      <c r="AY216" s="140"/>
      <c r="AZ216" s="140"/>
      <c r="BA216" s="140"/>
      <c r="BB216" s="140"/>
      <c r="BC216" s="140"/>
      <c r="BD216" s="140"/>
      <c r="BE216" s="140"/>
      <c r="BF216" s="140"/>
      <c r="BG216" s="140"/>
      <c r="BH216" s="140"/>
      <c r="BI216" s="140"/>
      <c r="BJ216" s="140"/>
      <c r="BK216" s="140"/>
      <c r="BL216" s="140"/>
      <c r="BM216" s="140"/>
      <c r="BN216" s="140"/>
      <c r="BO216" s="140"/>
      <c r="BP216" s="140"/>
      <c r="BQ216" s="140"/>
      <c r="BR216" s="140"/>
      <c r="BS216" s="140"/>
      <c r="BT216" s="140"/>
      <c r="BU216" s="140"/>
      <c r="BV216" s="140"/>
      <c r="BW216" s="140"/>
      <c r="BX216" s="140"/>
      <c r="BY216" s="140"/>
      <c r="BZ216" s="140"/>
      <c r="CA216" s="140"/>
      <c r="CB216" s="140"/>
      <c r="CC216" s="140"/>
      <c r="CD216" s="140"/>
      <c r="CE216" s="140"/>
      <c r="CF216" s="140"/>
      <c r="CG216" s="140"/>
      <c r="CH216" s="140"/>
      <c r="CI216" s="140"/>
      <c r="CJ216" s="140"/>
      <c r="CK216" s="140"/>
      <c r="CL216" s="140"/>
      <c r="CM216" s="140"/>
      <c r="CN216" s="140"/>
      <c r="CO216" s="140"/>
      <c r="CP216" s="140"/>
      <c r="CQ216" s="140"/>
      <c r="CR216" s="140"/>
      <c r="CS216" s="140"/>
      <c r="CT216" s="140"/>
      <c r="CU216" s="140"/>
      <c r="CV216" s="140"/>
      <c r="CW216" s="140"/>
      <c r="CX216" s="140"/>
      <c r="CY216" s="140"/>
      <c r="CZ216" s="140"/>
      <c r="DA216" s="140"/>
      <c r="DB216" s="140"/>
      <c r="DC216" s="140"/>
      <c r="DD216" s="140"/>
      <c r="DE216" s="140"/>
      <c r="DF216" s="140"/>
      <c r="DG216" s="140"/>
      <c r="DH216" s="140"/>
      <c r="DI216" s="140"/>
      <c r="DJ216" s="140"/>
    </row>
    <row r="217" spans="2:114" s="141" customFormat="1">
      <c r="B217" s="140"/>
      <c r="K217" s="106"/>
      <c r="L217" s="106"/>
      <c r="N217" s="140"/>
      <c r="W217" s="106"/>
      <c r="X217" s="106"/>
      <c r="Y217" s="436"/>
      <c r="Z217" s="140"/>
      <c r="AR217" s="140"/>
      <c r="AS217" s="140"/>
      <c r="AT217" s="140"/>
      <c r="AU217" s="140"/>
      <c r="AV217" s="140"/>
      <c r="AW217" s="140"/>
      <c r="AX217" s="140"/>
      <c r="AY217" s="140"/>
      <c r="AZ217" s="140"/>
      <c r="BA217" s="140"/>
      <c r="BB217" s="140"/>
      <c r="BC217" s="140"/>
      <c r="BD217" s="140"/>
      <c r="BE217" s="140"/>
      <c r="BF217" s="140"/>
      <c r="BG217" s="140"/>
      <c r="BH217" s="140"/>
      <c r="BI217" s="140"/>
      <c r="BJ217" s="140"/>
      <c r="BK217" s="140"/>
      <c r="BL217" s="140"/>
      <c r="BM217" s="140"/>
      <c r="BN217" s="140"/>
      <c r="BO217" s="140"/>
      <c r="BP217" s="140"/>
      <c r="BQ217" s="140"/>
      <c r="BR217" s="140"/>
      <c r="BS217" s="140"/>
      <c r="BT217" s="140"/>
      <c r="BU217" s="140"/>
      <c r="BV217" s="140"/>
      <c r="BW217" s="140"/>
      <c r="BX217" s="140"/>
      <c r="BY217" s="140"/>
      <c r="BZ217" s="140"/>
      <c r="CA217" s="140"/>
      <c r="CB217" s="140"/>
      <c r="CC217" s="140"/>
      <c r="CD217" s="140"/>
      <c r="CE217" s="140"/>
      <c r="CF217" s="140"/>
      <c r="CG217" s="140"/>
      <c r="CH217" s="140"/>
      <c r="CI217" s="140"/>
      <c r="CJ217" s="140"/>
      <c r="CK217" s="140"/>
      <c r="CL217" s="140"/>
      <c r="CM217" s="140"/>
      <c r="CN217" s="140"/>
      <c r="CO217" s="140"/>
      <c r="CP217" s="140"/>
      <c r="CQ217" s="140"/>
      <c r="CR217" s="140"/>
      <c r="CS217" s="140"/>
      <c r="CT217" s="140"/>
      <c r="CU217" s="140"/>
      <c r="CV217" s="140"/>
      <c r="CW217" s="140"/>
      <c r="CX217" s="140"/>
      <c r="CY217" s="140"/>
      <c r="CZ217" s="140"/>
      <c r="DA217" s="140"/>
      <c r="DB217" s="140"/>
      <c r="DC217" s="140"/>
      <c r="DD217" s="140"/>
      <c r="DE217" s="140"/>
      <c r="DF217" s="140"/>
      <c r="DG217" s="140"/>
      <c r="DH217" s="140"/>
      <c r="DI217" s="140"/>
      <c r="DJ217" s="140"/>
    </row>
    <row r="218" spans="2:114" s="141" customFormat="1">
      <c r="B218" s="140"/>
      <c r="K218" s="106"/>
      <c r="L218" s="106"/>
      <c r="N218" s="140"/>
      <c r="W218" s="106"/>
      <c r="X218" s="106"/>
      <c r="Y218" s="436"/>
      <c r="Z218" s="140"/>
      <c r="AR218" s="140"/>
      <c r="AS218" s="140"/>
      <c r="AT218" s="140"/>
      <c r="AU218" s="140"/>
      <c r="AV218" s="140"/>
      <c r="AW218" s="140"/>
      <c r="AX218" s="140"/>
      <c r="AY218" s="140"/>
      <c r="AZ218" s="140"/>
      <c r="BA218" s="140"/>
      <c r="BB218" s="140"/>
      <c r="BC218" s="140"/>
      <c r="BD218" s="140"/>
      <c r="BE218" s="140"/>
      <c r="BF218" s="140"/>
      <c r="BG218" s="140"/>
      <c r="BH218" s="140"/>
      <c r="BI218" s="140"/>
      <c r="BJ218" s="140"/>
      <c r="BK218" s="140"/>
      <c r="BL218" s="140"/>
      <c r="BM218" s="140"/>
      <c r="BN218" s="140"/>
      <c r="BO218" s="140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</row>
    <row r="219" spans="2:114" s="141" customFormat="1">
      <c r="B219" s="140"/>
      <c r="K219" s="106"/>
      <c r="L219" s="106"/>
      <c r="N219" s="140"/>
      <c r="W219" s="106"/>
      <c r="X219" s="106"/>
      <c r="Y219" s="436"/>
      <c r="Z219" s="140"/>
      <c r="AR219" s="140"/>
      <c r="AS219" s="140"/>
      <c r="AT219" s="140"/>
      <c r="AU219" s="140"/>
      <c r="AV219" s="140"/>
      <c r="AW219" s="140"/>
      <c r="AX219" s="140"/>
      <c r="AY219" s="140"/>
      <c r="AZ219" s="140"/>
      <c r="BA219" s="140"/>
      <c r="BB219" s="140"/>
      <c r="BC219" s="140"/>
      <c r="BD219" s="140"/>
      <c r="BE219" s="140"/>
      <c r="BF219" s="140"/>
      <c r="BG219" s="140"/>
      <c r="BH219" s="140"/>
      <c r="BI219" s="140"/>
      <c r="BJ219" s="140"/>
      <c r="BK219" s="140"/>
      <c r="BL219" s="140"/>
      <c r="BM219" s="140"/>
      <c r="BN219" s="140"/>
      <c r="BO219" s="140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</row>
    <row r="220" spans="2:114" s="141" customFormat="1">
      <c r="B220" s="140"/>
      <c r="K220" s="106"/>
      <c r="L220" s="106"/>
      <c r="N220" s="140"/>
      <c r="W220" s="106"/>
      <c r="X220" s="106"/>
      <c r="Y220" s="436"/>
      <c r="Z220" s="140"/>
      <c r="AR220" s="140"/>
      <c r="AS220" s="140"/>
      <c r="AT220" s="140"/>
      <c r="AU220" s="140"/>
      <c r="AV220" s="140"/>
      <c r="AW220" s="140"/>
      <c r="AX220" s="140"/>
      <c r="AY220" s="140"/>
      <c r="AZ220" s="140"/>
      <c r="BA220" s="140"/>
      <c r="BB220" s="140"/>
      <c r="BC220" s="140"/>
      <c r="BD220" s="140"/>
      <c r="BE220" s="140"/>
      <c r="BF220" s="140"/>
      <c r="BG220" s="140"/>
      <c r="BH220" s="140"/>
      <c r="BI220" s="140"/>
      <c r="BJ220" s="140"/>
      <c r="BK220" s="140"/>
      <c r="BL220" s="140"/>
      <c r="BM220" s="140"/>
      <c r="BN220" s="140"/>
      <c r="BO220" s="140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</row>
    <row r="221" spans="2:114" s="141" customFormat="1">
      <c r="B221" s="140"/>
      <c r="K221" s="106"/>
      <c r="L221" s="106"/>
      <c r="N221" s="140"/>
      <c r="W221" s="106"/>
      <c r="X221" s="106"/>
      <c r="Y221" s="436"/>
      <c r="Z221" s="140"/>
      <c r="AR221" s="140"/>
      <c r="AS221" s="140"/>
      <c r="AT221" s="140"/>
      <c r="AU221" s="140"/>
      <c r="AV221" s="140"/>
      <c r="AW221" s="140"/>
      <c r="AX221" s="140"/>
      <c r="AY221" s="140"/>
      <c r="AZ221" s="140"/>
      <c r="BA221" s="140"/>
      <c r="BB221" s="140"/>
      <c r="BC221" s="140"/>
      <c r="BD221" s="140"/>
      <c r="BE221" s="140"/>
      <c r="BF221" s="140"/>
      <c r="BG221" s="140"/>
      <c r="BH221" s="140"/>
      <c r="BI221" s="140"/>
      <c r="BJ221" s="140"/>
      <c r="BK221" s="140"/>
      <c r="BL221" s="140"/>
      <c r="BM221" s="140"/>
      <c r="BN221" s="140"/>
      <c r="BO221" s="140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</row>
    <row r="222" spans="2:114" s="141" customFormat="1">
      <c r="B222" s="140"/>
      <c r="K222" s="106"/>
      <c r="L222" s="106"/>
      <c r="N222" s="140"/>
      <c r="W222" s="106"/>
      <c r="X222" s="106"/>
      <c r="Y222" s="436"/>
      <c r="Z222" s="140"/>
      <c r="AR222" s="140"/>
      <c r="AS222" s="140"/>
      <c r="AT222" s="140"/>
      <c r="AU222" s="140"/>
      <c r="AV222" s="140"/>
      <c r="AW222" s="140"/>
      <c r="AX222" s="140"/>
      <c r="AY222" s="140"/>
      <c r="AZ222" s="140"/>
      <c r="BA222" s="140"/>
      <c r="BB222" s="140"/>
      <c r="BC222" s="140"/>
      <c r="BD222" s="140"/>
      <c r="BE222" s="140"/>
      <c r="BF222" s="140"/>
      <c r="BG222" s="140"/>
      <c r="BH222" s="140"/>
      <c r="BI222" s="140"/>
      <c r="BJ222" s="140"/>
      <c r="BK222" s="140"/>
      <c r="BL222" s="140"/>
      <c r="BM222" s="140"/>
      <c r="BN222" s="140"/>
      <c r="BO222" s="140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</row>
    <row r="223" spans="2:114" s="141" customFormat="1">
      <c r="B223" s="140"/>
      <c r="K223" s="106"/>
      <c r="L223" s="106"/>
      <c r="N223" s="140"/>
      <c r="W223" s="106"/>
      <c r="X223" s="106"/>
      <c r="Y223" s="436"/>
      <c r="Z223" s="140"/>
      <c r="AR223" s="140"/>
      <c r="AS223" s="140"/>
      <c r="AT223" s="140"/>
      <c r="AU223" s="140"/>
      <c r="AV223" s="140"/>
      <c r="AW223" s="140"/>
      <c r="AX223" s="140"/>
      <c r="AY223" s="140"/>
      <c r="AZ223" s="140"/>
      <c r="BA223" s="140"/>
      <c r="BB223" s="140"/>
      <c r="BC223" s="140"/>
      <c r="BD223" s="140"/>
      <c r="BE223" s="140"/>
      <c r="BF223" s="140"/>
      <c r="BG223" s="140"/>
      <c r="BH223" s="140"/>
      <c r="BI223" s="140"/>
      <c r="BJ223" s="140"/>
      <c r="BK223" s="140"/>
      <c r="BL223" s="140"/>
      <c r="BM223" s="140"/>
      <c r="BN223" s="140"/>
      <c r="BO223" s="140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</row>
    <row r="224" spans="2:114" s="141" customFormat="1">
      <c r="B224" s="140"/>
      <c r="K224" s="106"/>
      <c r="L224" s="106"/>
      <c r="N224" s="140"/>
      <c r="W224" s="106"/>
      <c r="X224" s="106"/>
      <c r="Y224" s="436"/>
      <c r="Z224" s="140"/>
      <c r="AR224" s="140"/>
      <c r="AS224" s="140"/>
      <c r="AT224" s="140"/>
      <c r="AU224" s="140"/>
      <c r="AV224" s="140"/>
      <c r="AW224" s="140"/>
      <c r="AX224" s="140"/>
      <c r="AY224" s="140"/>
      <c r="AZ224" s="140"/>
      <c r="BA224" s="140"/>
      <c r="BB224" s="140"/>
      <c r="BC224" s="140"/>
      <c r="BD224" s="140"/>
      <c r="BE224" s="140"/>
      <c r="BF224" s="140"/>
      <c r="BG224" s="140"/>
      <c r="BH224" s="140"/>
      <c r="BI224" s="140"/>
      <c r="BJ224" s="140"/>
      <c r="BK224" s="140"/>
      <c r="BL224" s="140"/>
      <c r="BM224" s="140"/>
      <c r="BN224" s="140"/>
      <c r="BO224" s="140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</row>
    <row r="225" spans="2:114" s="141" customFormat="1">
      <c r="B225" s="140"/>
      <c r="K225" s="106"/>
      <c r="L225" s="106"/>
      <c r="N225" s="140"/>
      <c r="W225" s="106"/>
      <c r="X225" s="106"/>
      <c r="Y225" s="436"/>
      <c r="Z225" s="140"/>
      <c r="AR225" s="140"/>
      <c r="AS225" s="140"/>
      <c r="AT225" s="140"/>
      <c r="AU225" s="140"/>
      <c r="AV225" s="140"/>
      <c r="AW225" s="140"/>
      <c r="AX225" s="140"/>
      <c r="AY225" s="140"/>
      <c r="AZ225" s="140"/>
      <c r="BA225" s="140"/>
      <c r="BB225" s="140"/>
      <c r="BC225" s="140"/>
      <c r="BD225" s="140"/>
      <c r="BE225" s="140"/>
      <c r="BF225" s="140"/>
      <c r="BG225" s="140"/>
      <c r="BH225" s="140"/>
      <c r="BI225" s="140"/>
      <c r="BJ225" s="140"/>
      <c r="BK225" s="140"/>
      <c r="BL225" s="140"/>
      <c r="BM225" s="140"/>
      <c r="BN225" s="140"/>
      <c r="BO225" s="140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</row>
    <row r="226" spans="2:114" s="141" customFormat="1">
      <c r="B226" s="140"/>
      <c r="K226" s="106"/>
      <c r="L226" s="106"/>
      <c r="N226" s="140"/>
      <c r="W226" s="106"/>
      <c r="X226" s="106"/>
      <c r="Y226" s="436"/>
      <c r="Z226" s="140"/>
      <c r="AR226" s="140"/>
      <c r="AS226" s="140"/>
      <c r="AT226" s="140"/>
      <c r="AU226" s="140"/>
      <c r="AV226" s="140"/>
      <c r="AW226" s="140"/>
      <c r="AX226" s="140"/>
      <c r="AY226" s="140"/>
      <c r="AZ226" s="140"/>
      <c r="BA226" s="140"/>
      <c r="BB226" s="140"/>
      <c r="BC226" s="140"/>
      <c r="BD226" s="140"/>
      <c r="BE226" s="140"/>
      <c r="BF226" s="140"/>
      <c r="BG226" s="140"/>
      <c r="BH226" s="140"/>
      <c r="BI226" s="140"/>
      <c r="BJ226" s="140"/>
      <c r="BK226" s="140"/>
      <c r="BL226" s="140"/>
      <c r="BM226" s="140"/>
      <c r="BN226" s="140"/>
      <c r="BO226" s="140"/>
      <c r="BP226" s="140"/>
      <c r="BQ226" s="140"/>
      <c r="BR226" s="140"/>
      <c r="BS226" s="140"/>
      <c r="BT226" s="140"/>
      <c r="BU226" s="140"/>
      <c r="BV226" s="140"/>
      <c r="BW226" s="140"/>
      <c r="BX226" s="140"/>
      <c r="BY226" s="140"/>
      <c r="BZ226" s="140"/>
      <c r="CA226" s="140"/>
      <c r="CB226" s="140"/>
      <c r="CC226" s="140"/>
      <c r="CD226" s="140"/>
      <c r="CE226" s="140"/>
      <c r="CF226" s="140"/>
      <c r="CG226" s="140"/>
      <c r="CH226" s="140"/>
      <c r="CI226" s="140"/>
      <c r="CJ226" s="140"/>
      <c r="CK226" s="140"/>
      <c r="CL226" s="140"/>
      <c r="CM226" s="140"/>
      <c r="CN226" s="140"/>
      <c r="CO226" s="140"/>
      <c r="CP226" s="140"/>
      <c r="CQ226" s="140"/>
      <c r="CR226" s="140"/>
      <c r="CS226" s="140"/>
      <c r="CT226" s="140"/>
      <c r="CU226" s="140"/>
      <c r="CV226" s="140"/>
      <c r="CW226" s="140"/>
      <c r="CX226" s="140"/>
      <c r="CY226" s="140"/>
      <c r="CZ226" s="140"/>
      <c r="DA226" s="140"/>
      <c r="DB226" s="140"/>
      <c r="DC226" s="140"/>
      <c r="DD226" s="140"/>
      <c r="DE226" s="140"/>
      <c r="DF226" s="140"/>
      <c r="DG226" s="140"/>
      <c r="DH226" s="140"/>
      <c r="DI226" s="140"/>
      <c r="DJ226" s="140"/>
    </row>
    <row r="227" spans="2:114" s="141" customFormat="1">
      <c r="B227" s="140"/>
      <c r="K227" s="106"/>
      <c r="L227" s="106"/>
      <c r="N227" s="140"/>
      <c r="W227" s="106"/>
      <c r="X227" s="106"/>
      <c r="Y227" s="436"/>
      <c r="Z227" s="140"/>
      <c r="AR227" s="140"/>
      <c r="AS227" s="140"/>
      <c r="AT227" s="140"/>
      <c r="AU227" s="140"/>
      <c r="AV227" s="140"/>
      <c r="AW227" s="140"/>
      <c r="AX227" s="140"/>
      <c r="AY227" s="140"/>
      <c r="AZ227" s="140"/>
      <c r="BA227" s="140"/>
      <c r="BB227" s="140"/>
      <c r="BC227" s="140"/>
      <c r="BD227" s="140"/>
      <c r="BE227" s="140"/>
      <c r="BF227" s="140"/>
      <c r="BG227" s="140"/>
      <c r="BH227" s="140"/>
      <c r="BI227" s="140"/>
      <c r="BJ227" s="140"/>
      <c r="BK227" s="140"/>
      <c r="BL227" s="140"/>
      <c r="BM227" s="140"/>
      <c r="BN227" s="140"/>
      <c r="BO227" s="140"/>
      <c r="BP227" s="140"/>
      <c r="BQ227" s="140"/>
      <c r="BR227" s="140"/>
      <c r="BS227" s="140"/>
      <c r="BT227" s="140"/>
      <c r="BU227" s="140"/>
      <c r="BV227" s="140"/>
      <c r="BW227" s="140"/>
      <c r="BX227" s="140"/>
      <c r="BY227" s="140"/>
      <c r="BZ227" s="140"/>
      <c r="CA227" s="140"/>
      <c r="CB227" s="140"/>
      <c r="CC227" s="140"/>
      <c r="CD227" s="140"/>
      <c r="CE227" s="140"/>
      <c r="CF227" s="140"/>
      <c r="CG227" s="140"/>
      <c r="CH227" s="140"/>
      <c r="CI227" s="140"/>
      <c r="CJ227" s="140"/>
      <c r="CK227" s="140"/>
      <c r="CL227" s="140"/>
      <c r="CM227" s="140"/>
      <c r="CN227" s="140"/>
      <c r="CO227" s="140"/>
      <c r="CP227" s="140"/>
      <c r="CQ227" s="140"/>
      <c r="CR227" s="140"/>
      <c r="CS227" s="140"/>
      <c r="CT227" s="140"/>
      <c r="CU227" s="140"/>
      <c r="CV227" s="140"/>
      <c r="CW227" s="140"/>
      <c r="CX227" s="140"/>
      <c r="CY227" s="140"/>
      <c r="CZ227" s="140"/>
      <c r="DA227" s="140"/>
      <c r="DB227" s="140"/>
      <c r="DC227" s="140"/>
      <c r="DD227" s="140"/>
      <c r="DE227" s="140"/>
      <c r="DF227" s="140"/>
      <c r="DG227" s="140"/>
      <c r="DH227" s="140"/>
      <c r="DI227" s="140"/>
      <c r="DJ227" s="140"/>
    </row>
    <row r="228" spans="2:114" s="141" customFormat="1">
      <c r="B228" s="140"/>
      <c r="K228" s="106"/>
      <c r="L228" s="106"/>
      <c r="N228" s="140"/>
      <c r="W228" s="106"/>
      <c r="X228" s="106"/>
      <c r="Y228" s="436"/>
      <c r="Z228" s="140"/>
      <c r="AR228" s="140"/>
      <c r="AS228" s="140"/>
      <c r="AT228" s="140"/>
      <c r="AU228" s="140"/>
      <c r="AV228" s="140"/>
      <c r="AW228" s="140"/>
      <c r="AX228" s="140"/>
      <c r="AY228" s="140"/>
      <c r="AZ228" s="140"/>
      <c r="BA228" s="140"/>
      <c r="BB228" s="140"/>
      <c r="BC228" s="133"/>
      <c r="BD228" s="133"/>
      <c r="BE228" s="133"/>
      <c r="BF228" s="133"/>
      <c r="BG228" s="133"/>
      <c r="BH228" s="133"/>
      <c r="BI228" s="133"/>
      <c r="BJ228" s="133"/>
      <c r="BK228" s="133"/>
      <c r="BL228" s="133"/>
      <c r="BM228" s="133"/>
      <c r="BN228" s="133"/>
      <c r="BO228" s="133"/>
      <c r="BP228" s="133"/>
      <c r="BQ228" s="133"/>
      <c r="BR228" s="133"/>
      <c r="BS228" s="133"/>
      <c r="BT228" s="133"/>
      <c r="BU228" s="133"/>
      <c r="BV228" s="133"/>
      <c r="BW228" s="133"/>
      <c r="BX228" s="133"/>
      <c r="BY228" s="133"/>
      <c r="BZ228" s="133"/>
      <c r="CA228" s="133"/>
      <c r="CB228" s="133"/>
      <c r="CC228" s="133"/>
      <c r="CD228" s="133"/>
      <c r="CE228" s="133"/>
      <c r="CF228" s="133"/>
      <c r="CG228" s="140"/>
      <c r="CH228" s="140"/>
      <c r="CI228" s="140"/>
      <c r="CJ228" s="140"/>
      <c r="CK228" s="140"/>
      <c r="CL228" s="140"/>
      <c r="CM228" s="140"/>
      <c r="CN228" s="140"/>
      <c r="CO228" s="140"/>
      <c r="CP228" s="140"/>
      <c r="CQ228" s="140"/>
      <c r="CR228" s="140"/>
      <c r="CS228" s="140"/>
      <c r="CT228" s="140"/>
      <c r="CU228" s="140"/>
      <c r="CV228" s="140"/>
      <c r="CW228" s="140"/>
      <c r="CX228" s="140"/>
      <c r="CY228" s="140"/>
      <c r="CZ228" s="140"/>
      <c r="DA228" s="140"/>
      <c r="DB228" s="140"/>
      <c r="DC228" s="140"/>
      <c r="DD228" s="140"/>
      <c r="DE228" s="140"/>
      <c r="DF228" s="140"/>
      <c r="DG228" s="140"/>
      <c r="DH228" s="140"/>
      <c r="DI228" s="140"/>
      <c r="DJ228" s="140"/>
    </row>
    <row r="229" spans="2:114" s="141" customFormat="1">
      <c r="B229" s="140"/>
      <c r="K229" s="106"/>
      <c r="L229" s="106"/>
      <c r="N229" s="140"/>
      <c r="W229" s="106"/>
      <c r="X229" s="106"/>
      <c r="Y229" s="436"/>
      <c r="Z229" s="140"/>
      <c r="AR229" s="140"/>
      <c r="AS229" s="140"/>
      <c r="AT229" s="140"/>
      <c r="AU229" s="140"/>
      <c r="AV229" s="140"/>
      <c r="AW229" s="140"/>
      <c r="AX229" s="133"/>
      <c r="AY229" s="133"/>
      <c r="AZ229" s="133"/>
      <c r="BA229" s="133"/>
      <c r="BB229" s="133"/>
      <c r="BC229" s="133"/>
      <c r="BD229" s="133"/>
      <c r="BE229" s="133"/>
      <c r="BF229" s="133"/>
      <c r="BG229" s="133"/>
      <c r="BH229" s="133"/>
      <c r="BI229" s="133"/>
      <c r="BJ229" s="133"/>
      <c r="BK229" s="133"/>
      <c r="BL229" s="133"/>
      <c r="BM229" s="133"/>
      <c r="BN229" s="133"/>
      <c r="BO229" s="133"/>
      <c r="BP229" s="133"/>
      <c r="BQ229" s="133"/>
      <c r="BR229" s="133"/>
      <c r="BS229" s="133"/>
      <c r="BT229" s="133"/>
      <c r="BU229" s="133"/>
      <c r="BV229" s="133"/>
      <c r="BW229" s="133"/>
      <c r="BX229" s="133"/>
      <c r="BY229" s="133"/>
      <c r="BZ229" s="133"/>
      <c r="CA229" s="133"/>
      <c r="CB229" s="133"/>
      <c r="CC229" s="133"/>
      <c r="CD229" s="133"/>
      <c r="CE229" s="133"/>
      <c r="CF229" s="133"/>
      <c r="CG229" s="133"/>
      <c r="CH229" s="133"/>
      <c r="CI229" s="133"/>
      <c r="CJ229" s="133"/>
      <c r="CK229" s="133"/>
      <c r="CL229" s="133"/>
      <c r="CM229" s="133"/>
      <c r="CN229" s="133"/>
      <c r="CO229" s="133"/>
      <c r="CP229" s="133"/>
      <c r="CQ229" s="133"/>
      <c r="CR229" s="133"/>
      <c r="CS229" s="133"/>
      <c r="CT229" s="133"/>
      <c r="CU229" s="133"/>
      <c r="CV229" s="133"/>
      <c r="CW229" s="133"/>
      <c r="CX229" s="133"/>
      <c r="CY229" s="133"/>
      <c r="CZ229" s="133"/>
      <c r="DA229" s="133"/>
      <c r="DB229" s="133"/>
      <c r="DC229" s="133"/>
      <c r="DD229" s="133"/>
      <c r="DE229" s="133"/>
      <c r="DF229" s="133"/>
      <c r="DG229" s="140"/>
      <c r="DH229" s="140"/>
      <c r="DI229" s="140"/>
      <c r="DJ229" s="140"/>
    </row>
  </sheetData>
  <mergeCells count="6">
    <mergeCell ref="AA161:AE161"/>
    <mergeCell ref="AA7:AE7"/>
    <mergeCell ref="AA39:AE39"/>
    <mergeCell ref="AA61:AE61"/>
    <mergeCell ref="AA97:AE97"/>
    <mergeCell ref="AA130:AE130"/>
  </mergeCells>
  <phoneticPr fontId="0" type="noConversion"/>
  <printOptions horizontalCentered="1"/>
  <pageMargins left="0.69" right="0.28999999999999998" top="0.59055118110236227" bottom="0.39370078740157483" header="0.51181102362204722" footer="0.51181102362204722"/>
  <pageSetup paperSize="9" scale="90" orientation="landscape" r:id="rId1"/>
  <headerFooter alignWithMargins="0"/>
  <rowBreaks count="5" manualBreakCount="5">
    <brk id="32" max="16383" man="1"/>
    <brk id="54" max="16383" man="1"/>
    <brk id="90" max="16383" man="1"/>
    <brk id="123" max="16383" man="1"/>
    <brk id="154" max="16383" man="1"/>
  </rowBreaks>
  <colBreaks count="2" manualBreakCount="2">
    <brk id="12" max="1048575" man="1"/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O262"/>
  <sheetViews>
    <sheetView showZeros="0" tabSelected="1" zoomScale="50" workbookViewId="0">
      <pane xSplit="2" ySplit="8" topLeftCell="C66" activePane="bottomRight" state="frozen"/>
      <selection pane="topRight" activeCell="C1" sqref="C1"/>
      <selection pane="bottomLeft" activeCell="A9" sqref="A9"/>
      <selection pane="bottomRight" activeCell="C91" sqref="C91:H91"/>
    </sheetView>
  </sheetViews>
  <sheetFormatPr baseColWidth="10" defaultColWidth="11.453125" defaultRowHeight="13"/>
  <cols>
    <col min="1" max="1" width="22.26953125" style="12" customWidth="1"/>
    <col min="2" max="2" width="27.26953125" style="20" customWidth="1"/>
    <col min="3" max="16" width="6.26953125" style="12" customWidth="1"/>
    <col min="17" max="18" width="7.7265625" style="474" customWidth="1"/>
    <col min="19" max="19" width="22.1796875" style="12" customWidth="1"/>
    <col min="20" max="20" width="27.26953125" style="20" customWidth="1"/>
    <col min="21" max="34" width="6.26953125" style="12" customWidth="1"/>
    <col min="35" max="35" width="7.1796875" style="474" customWidth="1"/>
    <col min="36" max="36" width="6.453125" style="474" bestFit="1" customWidth="1"/>
    <col min="37" max="37" width="22.26953125" style="12" customWidth="1"/>
    <col min="38" max="38" width="27.26953125" style="20" customWidth="1"/>
    <col min="39" max="45" width="4.453125" style="12" customWidth="1"/>
    <col min="46" max="46" width="5" style="198" customWidth="1"/>
    <col min="47" max="47" width="6.1796875" style="12" customWidth="1"/>
    <col min="48" max="48" width="5.7265625" style="12" customWidth="1"/>
    <col min="49" max="49" width="6" style="12" customWidth="1"/>
    <col min="50" max="50" width="6.26953125" style="12" customWidth="1"/>
    <col min="51" max="51" width="5.81640625" style="12" customWidth="1"/>
    <col min="52" max="52" width="4.1796875" style="12" customWidth="1"/>
    <col min="53" max="53" width="5.54296875" style="12" customWidth="1"/>
    <col min="54" max="54" width="6.1796875" style="12" customWidth="1"/>
    <col min="55" max="55" width="6" style="12" customWidth="1"/>
    <col min="56" max="57" width="6.1796875" style="12" customWidth="1"/>
    <col min="58" max="58" width="5" style="12" customWidth="1"/>
    <col min="59" max="59" width="11.453125" style="12"/>
    <col min="60" max="60" width="7.26953125" style="12" customWidth="1"/>
    <col min="61" max="61" width="19.81640625" style="12" customWidth="1"/>
    <col min="62" max="66" width="7.26953125" style="12" customWidth="1"/>
    <col min="67" max="16384" width="11.453125" style="12"/>
  </cols>
  <sheetData>
    <row r="1" spans="1:58">
      <c r="A1" s="21" t="s">
        <v>413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479"/>
      <c r="Q1" s="479"/>
      <c r="R1" s="33"/>
      <c r="S1" s="21" t="s">
        <v>414</v>
      </c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479"/>
      <c r="AI1" s="479"/>
      <c r="AJ1" s="33"/>
      <c r="AK1" s="21" t="s">
        <v>24</v>
      </c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33"/>
      <c r="BE1" s="33"/>
      <c r="BF1" s="33"/>
    </row>
    <row r="2" spans="1:58">
      <c r="A2" s="21" t="s">
        <v>190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479"/>
      <c r="Q2" s="479"/>
      <c r="R2" s="33"/>
      <c r="S2" s="21" t="s">
        <v>190</v>
      </c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479"/>
      <c r="AI2" s="479"/>
      <c r="AJ2" s="33"/>
      <c r="AK2" s="21" t="s">
        <v>193</v>
      </c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33"/>
      <c r="BE2" s="33"/>
      <c r="BF2" s="33"/>
    </row>
    <row r="3" spans="1:58">
      <c r="A3" s="21" t="s">
        <v>279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479"/>
      <c r="Q3" s="479"/>
      <c r="R3" s="33"/>
      <c r="S3" s="21" t="s">
        <v>279</v>
      </c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479"/>
      <c r="AI3" s="479"/>
      <c r="AJ3" s="33"/>
      <c r="AK3" s="21" t="s">
        <v>279</v>
      </c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33"/>
      <c r="BE3" s="33"/>
      <c r="BF3" s="33"/>
    </row>
    <row r="4" spans="1:58">
      <c r="AL4" s="58"/>
      <c r="AM4" s="198"/>
      <c r="AN4" s="198"/>
      <c r="AO4" s="198"/>
      <c r="AP4" s="198"/>
      <c r="AQ4" s="198"/>
      <c r="AR4" s="198"/>
      <c r="AS4" s="198"/>
      <c r="AU4" s="198"/>
      <c r="AV4" s="198"/>
      <c r="AW4" s="198"/>
      <c r="AX4" s="198"/>
      <c r="AY4" s="198"/>
    </row>
    <row r="5" spans="1:58">
      <c r="A5" s="57" t="s">
        <v>260</v>
      </c>
      <c r="O5" s="33" t="s">
        <v>112</v>
      </c>
      <c r="P5" s="33"/>
      <c r="S5" s="57" t="s">
        <v>260</v>
      </c>
      <c r="AG5" s="33" t="s">
        <v>112</v>
      </c>
      <c r="AH5" s="33"/>
      <c r="AK5" s="57" t="s">
        <v>260</v>
      </c>
      <c r="BB5" s="33"/>
      <c r="BE5" s="33" t="s">
        <v>112</v>
      </c>
    </row>
    <row r="7" spans="1:58" s="363" customFormat="1" ht="16.5" customHeight="1">
      <c r="A7" s="395"/>
      <c r="B7" s="325"/>
      <c r="C7" s="326" t="s">
        <v>97</v>
      </c>
      <c r="D7" s="327"/>
      <c r="E7" s="326" t="s">
        <v>98</v>
      </c>
      <c r="F7" s="327"/>
      <c r="G7" s="326" t="s">
        <v>99</v>
      </c>
      <c r="H7" s="327"/>
      <c r="I7" s="326" t="s">
        <v>100</v>
      </c>
      <c r="J7" s="327"/>
      <c r="K7" s="326" t="s">
        <v>101</v>
      </c>
      <c r="L7" s="327"/>
      <c r="M7" s="326" t="s">
        <v>102</v>
      </c>
      <c r="N7" s="327"/>
      <c r="O7" s="326" t="s">
        <v>103</v>
      </c>
      <c r="P7" s="327"/>
      <c r="Q7" s="476" t="s">
        <v>73</v>
      </c>
      <c r="R7" s="477"/>
      <c r="S7" s="325"/>
      <c r="T7" s="325"/>
      <c r="U7" s="326" t="s">
        <v>97</v>
      </c>
      <c r="V7" s="327"/>
      <c r="W7" s="326" t="s">
        <v>98</v>
      </c>
      <c r="X7" s="327"/>
      <c r="Y7" s="326" t="s">
        <v>99</v>
      </c>
      <c r="Z7" s="327"/>
      <c r="AA7" s="326" t="s">
        <v>100</v>
      </c>
      <c r="AB7" s="327"/>
      <c r="AC7" s="326" t="s">
        <v>101</v>
      </c>
      <c r="AD7" s="327"/>
      <c r="AE7" s="326" t="s">
        <v>102</v>
      </c>
      <c r="AF7" s="327"/>
      <c r="AG7" s="326" t="s">
        <v>103</v>
      </c>
      <c r="AH7" s="327"/>
      <c r="AI7" s="476" t="s">
        <v>73</v>
      </c>
      <c r="AJ7" s="477"/>
      <c r="AK7" s="325"/>
      <c r="AL7" s="357"/>
      <c r="AM7" s="150" t="s">
        <v>277</v>
      </c>
      <c r="AN7" s="358"/>
      <c r="AO7" s="358"/>
      <c r="AP7" s="358"/>
      <c r="AQ7" s="358"/>
      <c r="AR7" s="358"/>
      <c r="AS7" s="358"/>
      <c r="AT7" s="359"/>
      <c r="AU7" s="360" t="s">
        <v>47</v>
      </c>
      <c r="AV7" s="361"/>
      <c r="AW7" s="362"/>
      <c r="AX7" s="209" t="s">
        <v>259</v>
      </c>
      <c r="AY7" s="241"/>
      <c r="AZ7" s="92"/>
      <c r="BA7" s="404"/>
      <c r="BB7" s="91"/>
      <c r="BC7" s="405"/>
      <c r="BD7" s="312" t="s">
        <v>176</v>
      </c>
      <c r="BE7" s="303"/>
      <c r="BF7" s="317">
        <v>0</v>
      </c>
    </row>
    <row r="8" spans="1:58" s="364" customFormat="1" ht="25.5" customHeight="1">
      <c r="A8" s="396" t="s">
        <v>338</v>
      </c>
      <c r="B8" s="186" t="s">
        <v>191</v>
      </c>
      <c r="C8" s="186" t="s">
        <v>257</v>
      </c>
      <c r="D8" s="186" t="s">
        <v>79</v>
      </c>
      <c r="E8" s="186" t="s">
        <v>257</v>
      </c>
      <c r="F8" s="186" t="s">
        <v>79</v>
      </c>
      <c r="G8" s="186" t="s">
        <v>257</v>
      </c>
      <c r="H8" s="186" t="s">
        <v>79</v>
      </c>
      <c r="I8" s="186" t="s">
        <v>257</v>
      </c>
      <c r="J8" s="186" t="s">
        <v>79</v>
      </c>
      <c r="K8" s="186" t="s">
        <v>257</v>
      </c>
      <c r="L8" s="186" t="s">
        <v>79</v>
      </c>
      <c r="M8" s="186" t="s">
        <v>257</v>
      </c>
      <c r="N8" s="186" t="s">
        <v>79</v>
      </c>
      <c r="O8" s="186" t="s">
        <v>257</v>
      </c>
      <c r="P8" s="186" t="s">
        <v>79</v>
      </c>
      <c r="Q8" s="490" t="s">
        <v>257</v>
      </c>
      <c r="R8" s="490" t="s">
        <v>79</v>
      </c>
      <c r="S8" s="396" t="s">
        <v>338</v>
      </c>
      <c r="T8" s="186" t="s">
        <v>191</v>
      </c>
      <c r="U8" s="186" t="s">
        <v>257</v>
      </c>
      <c r="V8" s="186" t="s">
        <v>79</v>
      </c>
      <c r="W8" s="186" t="s">
        <v>257</v>
      </c>
      <c r="X8" s="186" t="s">
        <v>79</v>
      </c>
      <c r="Y8" s="186" t="s">
        <v>257</v>
      </c>
      <c r="Z8" s="186" t="s">
        <v>79</v>
      </c>
      <c r="AA8" s="186" t="s">
        <v>257</v>
      </c>
      <c r="AB8" s="186" t="s">
        <v>79</v>
      </c>
      <c r="AC8" s="186" t="s">
        <v>257</v>
      </c>
      <c r="AD8" s="186" t="s">
        <v>79</v>
      </c>
      <c r="AE8" s="186" t="s">
        <v>257</v>
      </c>
      <c r="AF8" s="186" t="s">
        <v>79</v>
      </c>
      <c r="AG8" s="186" t="s">
        <v>257</v>
      </c>
      <c r="AH8" s="186" t="s">
        <v>79</v>
      </c>
      <c r="AI8" s="490" t="s">
        <v>257</v>
      </c>
      <c r="AJ8" s="490" t="s">
        <v>79</v>
      </c>
      <c r="AK8" s="396" t="s">
        <v>338</v>
      </c>
      <c r="AL8" s="186" t="s">
        <v>191</v>
      </c>
      <c r="AM8" s="355" t="s">
        <v>97</v>
      </c>
      <c r="AN8" s="355" t="s">
        <v>105</v>
      </c>
      <c r="AO8" s="355" t="s">
        <v>106</v>
      </c>
      <c r="AP8" s="355" t="s">
        <v>107</v>
      </c>
      <c r="AQ8" s="355" t="s">
        <v>108</v>
      </c>
      <c r="AR8" s="355" t="s">
        <v>109</v>
      </c>
      <c r="AS8" s="355" t="s">
        <v>110</v>
      </c>
      <c r="AT8" s="356" t="s">
        <v>73</v>
      </c>
      <c r="AU8" s="365" t="s">
        <v>183</v>
      </c>
      <c r="AV8" s="339" t="s">
        <v>184</v>
      </c>
      <c r="AW8" s="339" t="s">
        <v>182</v>
      </c>
      <c r="AX8" s="343" t="s">
        <v>258</v>
      </c>
      <c r="AY8" s="271" t="s">
        <v>185</v>
      </c>
      <c r="AZ8" s="271" t="s">
        <v>90</v>
      </c>
      <c r="BA8" s="271" t="s">
        <v>186</v>
      </c>
      <c r="BB8" s="272" t="s">
        <v>339</v>
      </c>
      <c r="BC8" s="271" t="s">
        <v>58</v>
      </c>
      <c r="BD8" s="300" t="s">
        <v>65</v>
      </c>
      <c r="BE8" s="294" t="s">
        <v>63</v>
      </c>
      <c r="BF8" s="300" t="s">
        <v>66</v>
      </c>
    </row>
    <row r="9" spans="1:58">
      <c r="A9" s="105"/>
      <c r="B9" s="6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491"/>
      <c r="R9" s="491"/>
      <c r="S9" s="67"/>
      <c r="T9" s="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491"/>
      <c r="AJ9" s="491"/>
      <c r="AK9" s="67"/>
      <c r="AL9" s="6"/>
      <c r="AM9" s="183"/>
      <c r="AN9" s="183"/>
      <c r="AO9" s="183"/>
      <c r="AP9" s="183"/>
      <c r="AQ9" s="183"/>
      <c r="AR9" s="183"/>
      <c r="AS9" s="183"/>
      <c r="AT9" s="138"/>
      <c r="AU9" s="180"/>
      <c r="AV9" s="187"/>
      <c r="AW9" s="180"/>
      <c r="AX9" s="178"/>
      <c r="AY9" s="178"/>
      <c r="AZ9" s="138"/>
      <c r="BA9" s="178"/>
      <c r="BB9" s="138"/>
      <c r="BC9" s="180"/>
      <c r="BD9" s="180"/>
      <c r="BE9" s="105"/>
      <c r="BF9" s="105"/>
    </row>
    <row r="10" spans="1:58">
      <c r="A10" s="16"/>
      <c r="B10" s="8" t="s">
        <v>81</v>
      </c>
      <c r="C10" s="8">
        <f t="shared" ref="C10:R10" si="0">SUM(C12:C30)</f>
        <v>7418</v>
      </c>
      <c r="D10" s="8">
        <f t="shared" si="0"/>
        <v>3727</v>
      </c>
      <c r="E10" s="8">
        <f t="shared" si="0"/>
        <v>2650</v>
      </c>
      <c r="F10" s="8">
        <f t="shared" si="0"/>
        <v>1745</v>
      </c>
      <c r="G10" s="8">
        <f t="shared" si="0"/>
        <v>1566</v>
      </c>
      <c r="H10" s="8">
        <f t="shared" si="0"/>
        <v>518</v>
      </c>
      <c r="I10" s="8">
        <f t="shared" si="0"/>
        <v>2952</v>
      </c>
      <c r="J10" s="8">
        <f t="shared" si="0"/>
        <v>1392</v>
      </c>
      <c r="K10" s="8">
        <f t="shared" si="0"/>
        <v>3308</v>
      </c>
      <c r="L10" s="8">
        <f t="shared" si="0"/>
        <v>2024</v>
      </c>
      <c r="M10" s="8">
        <f t="shared" si="0"/>
        <v>1204</v>
      </c>
      <c r="N10" s="8">
        <f t="shared" si="0"/>
        <v>343</v>
      </c>
      <c r="O10" s="8">
        <f t="shared" si="0"/>
        <v>2672</v>
      </c>
      <c r="P10" s="8">
        <f t="shared" si="0"/>
        <v>1196</v>
      </c>
      <c r="Q10" s="75">
        <f t="shared" si="0"/>
        <v>21770</v>
      </c>
      <c r="R10" s="75">
        <f t="shared" si="0"/>
        <v>10945</v>
      </c>
      <c r="S10" s="8"/>
      <c r="T10" s="8" t="s">
        <v>81</v>
      </c>
      <c r="U10" s="8">
        <f t="shared" ref="U10:AJ10" si="1">SUM(U12:U30)</f>
        <v>810</v>
      </c>
      <c r="V10" s="8">
        <f t="shared" si="1"/>
        <v>451</v>
      </c>
      <c r="W10" s="8">
        <f t="shared" si="1"/>
        <v>178</v>
      </c>
      <c r="X10" s="8">
        <f t="shared" si="1"/>
        <v>96</v>
      </c>
      <c r="Y10" s="8">
        <f t="shared" si="1"/>
        <v>146</v>
      </c>
      <c r="Z10" s="8">
        <f t="shared" si="1"/>
        <v>42</v>
      </c>
      <c r="AA10" s="8">
        <f t="shared" si="1"/>
        <v>266</v>
      </c>
      <c r="AB10" s="8">
        <f t="shared" si="1"/>
        <v>99</v>
      </c>
      <c r="AC10" s="8">
        <f t="shared" si="1"/>
        <v>772</v>
      </c>
      <c r="AD10" s="8">
        <f t="shared" si="1"/>
        <v>424</v>
      </c>
      <c r="AE10" s="8">
        <f t="shared" si="1"/>
        <v>410</v>
      </c>
      <c r="AF10" s="8">
        <f t="shared" si="1"/>
        <v>110</v>
      </c>
      <c r="AG10" s="8">
        <f t="shared" si="1"/>
        <v>744</v>
      </c>
      <c r="AH10" s="8">
        <f t="shared" si="1"/>
        <v>328</v>
      </c>
      <c r="AI10" s="75">
        <f t="shared" si="1"/>
        <v>3326</v>
      </c>
      <c r="AJ10" s="75">
        <f t="shared" si="1"/>
        <v>1550</v>
      </c>
      <c r="AK10" s="8"/>
      <c r="AL10" s="8" t="s">
        <v>81</v>
      </c>
      <c r="AM10" s="8">
        <f>SUM(AM12:AM30)</f>
        <v>164</v>
      </c>
      <c r="AN10" s="8">
        <f t="shared" ref="AN10:BF10" si="2">SUM(AN12:AN30)</f>
        <v>64</v>
      </c>
      <c r="AO10" s="8">
        <f t="shared" si="2"/>
        <v>43</v>
      </c>
      <c r="AP10" s="8">
        <f t="shared" si="2"/>
        <v>65</v>
      </c>
      <c r="AQ10" s="8">
        <f t="shared" si="2"/>
        <v>74</v>
      </c>
      <c r="AR10" s="8">
        <f t="shared" si="2"/>
        <v>34</v>
      </c>
      <c r="AS10" s="8">
        <f t="shared" si="2"/>
        <v>66</v>
      </c>
      <c r="AT10" s="8">
        <f t="shared" si="2"/>
        <v>510</v>
      </c>
      <c r="AU10" s="8">
        <f>SUM(AU12:AU30)</f>
        <v>472</v>
      </c>
      <c r="AV10" s="8">
        <f>SUM(AV12:AV30)</f>
        <v>25</v>
      </c>
      <c r="AW10" s="8">
        <f t="shared" si="2"/>
        <v>497</v>
      </c>
      <c r="AX10" s="8">
        <f t="shared" si="2"/>
        <v>1076</v>
      </c>
      <c r="AY10" s="8">
        <f t="shared" si="2"/>
        <v>41</v>
      </c>
      <c r="AZ10" s="8">
        <f t="shared" si="2"/>
        <v>7</v>
      </c>
      <c r="BA10" s="8">
        <f t="shared" si="2"/>
        <v>2</v>
      </c>
      <c r="BB10" s="8">
        <f t="shared" si="2"/>
        <v>1126</v>
      </c>
      <c r="BC10" s="8">
        <f t="shared" si="2"/>
        <v>188</v>
      </c>
      <c r="BD10" s="8">
        <f t="shared" si="2"/>
        <v>33</v>
      </c>
      <c r="BE10" s="8">
        <f t="shared" si="2"/>
        <v>33</v>
      </c>
      <c r="BF10" s="8">
        <f t="shared" si="2"/>
        <v>0</v>
      </c>
    </row>
    <row r="11" spans="1:58" ht="12" customHeight="1">
      <c r="A11" s="1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75"/>
      <c r="R11" s="75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75"/>
      <c r="AJ11" s="75"/>
      <c r="AK11" s="8"/>
      <c r="AL11" s="9"/>
      <c r="AM11" s="9"/>
      <c r="AN11" s="9"/>
      <c r="AO11" s="9"/>
      <c r="AP11" s="9"/>
      <c r="AQ11" s="9"/>
      <c r="AR11" s="9"/>
      <c r="AS11" s="9"/>
      <c r="AT11" s="199"/>
      <c r="AU11" s="9"/>
      <c r="AV11" s="16"/>
      <c r="AW11" s="9"/>
      <c r="AX11" s="9"/>
      <c r="AY11" s="9"/>
      <c r="AZ11" s="9"/>
      <c r="BA11" s="9"/>
      <c r="BB11" s="9"/>
      <c r="BC11" s="9"/>
      <c r="BD11" s="9"/>
      <c r="BE11" s="16"/>
      <c r="BF11" s="16"/>
    </row>
    <row r="12" spans="1:58" ht="15" customHeight="1">
      <c r="A12" s="14" t="s">
        <v>283</v>
      </c>
      <c r="B12" s="14" t="s">
        <v>284</v>
      </c>
      <c r="C12" s="14">
        <v>505</v>
      </c>
      <c r="D12" s="14">
        <v>254</v>
      </c>
      <c r="E12" s="14">
        <v>168</v>
      </c>
      <c r="F12" s="14">
        <v>116</v>
      </c>
      <c r="G12" s="14">
        <v>173</v>
      </c>
      <c r="H12" s="14">
        <v>57</v>
      </c>
      <c r="I12" s="14">
        <v>144</v>
      </c>
      <c r="J12" s="14">
        <v>79</v>
      </c>
      <c r="K12" s="14">
        <v>211</v>
      </c>
      <c r="L12" s="14">
        <v>122</v>
      </c>
      <c r="M12" s="14">
        <v>68</v>
      </c>
      <c r="N12" s="14">
        <v>23</v>
      </c>
      <c r="O12" s="14">
        <v>190</v>
      </c>
      <c r="P12" s="14">
        <v>88</v>
      </c>
      <c r="Q12" s="473">
        <v>1459</v>
      </c>
      <c r="R12" s="473">
        <v>739</v>
      </c>
      <c r="S12" s="14" t="s">
        <v>283</v>
      </c>
      <c r="T12" s="14" t="s">
        <v>284</v>
      </c>
      <c r="U12" s="14">
        <v>30</v>
      </c>
      <c r="V12" s="14">
        <v>15</v>
      </c>
      <c r="W12" s="14">
        <v>9</v>
      </c>
      <c r="X12" s="14">
        <v>3</v>
      </c>
      <c r="Y12" s="14">
        <v>9</v>
      </c>
      <c r="Z12" s="14">
        <v>3</v>
      </c>
      <c r="AA12" s="14">
        <v>2</v>
      </c>
      <c r="AB12" s="14">
        <v>2</v>
      </c>
      <c r="AC12" s="14">
        <v>27</v>
      </c>
      <c r="AD12" s="14">
        <v>15</v>
      </c>
      <c r="AE12" s="14">
        <v>23</v>
      </c>
      <c r="AF12" s="14">
        <v>8</v>
      </c>
      <c r="AG12" s="14">
        <v>42</v>
      </c>
      <c r="AH12" s="14">
        <v>22</v>
      </c>
      <c r="AI12" s="473">
        <v>142</v>
      </c>
      <c r="AJ12" s="473">
        <v>68</v>
      </c>
      <c r="AK12" s="14" t="s">
        <v>283</v>
      </c>
      <c r="AL12" s="14" t="s">
        <v>284</v>
      </c>
      <c r="AM12" s="14">
        <v>10</v>
      </c>
      <c r="AN12" s="14">
        <v>4</v>
      </c>
      <c r="AO12" s="14">
        <v>3</v>
      </c>
      <c r="AP12" s="14">
        <v>3</v>
      </c>
      <c r="AQ12" s="14">
        <v>4</v>
      </c>
      <c r="AR12" s="14">
        <v>2</v>
      </c>
      <c r="AS12" s="14">
        <v>4</v>
      </c>
      <c r="AT12" s="14">
        <v>30</v>
      </c>
      <c r="AU12" s="14">
        <v>27</v>
      </c>
      <c r="AV12" s="14">
        <v>9</v>
      </c>
      <c r="AW12" s="14">
        <v>36</v>
      </c>
      <c r="AX12" s="14">
        <v>71</v>
      </c>
      <c r="AY12" s="14">
        <v>0</v>
      </c>
      <c r="AZ12" s="14">
        <v>0</v>
      </c>
      <c r="BA12" s="14">
        <v>0</v>
      </c>
      <c r="BB12" s="14">
        <f>+AX12+AY12+AZ12+BA12</f>
        <v>71</v>
      </c>
      <c r="BC12" s="14">
        <v>15</v>
      </c>
      <c r="BD12" s="14">
        <v>3</v>
      </c>
      <c r="BE12" s="14">
        <v>3</v>
      </c>
      <c r="BF12" s="14">
        <v>0</v>
      </c>
    </row>
    <row r="13" spans="1:58" ht="15" customHeight="1">
      <c r="A13" s="14" t="s">
        <v>283</v>
      </c>
      <c r="B13" s="14" t="s">
        <v>199</v>
      </c>
      <c r="C13" s="14">
        <v>94</v>
      </c>
      <c r="D13" s="14">
        <v>51</v>
      </c>
      <c r="E13" s="14">
        <v>40</v>
      </c>
      <c r="F13" s="14">
        <v>16</v>
      </c>
      <c r="G13" s="14">
        <v>0</v>
      </c>
      <c r="H13" s="14">
        <v>0</v>
      </c>
      <c r="I13" s="14">
        <v>40</v>
      </c>
      <c r="J13" s="14">
        <v>21</v>
      </c>
      <c r="K13" s="14">
        <v>43</v>
      </c>
      <c r="L13" s="14">
        <v>22</v>
      </c>
      <c r="M13" s="14">
        <v>0</v>
      </c>
      <c r="N13" s="14">
        <v>0</v>
      </c>
      <c r="O13" s="14">
        <v>24</v>
      </c>
      <c r="P13" s="14">
        <v>9</v>
      </c>
      <c r="Q13" s="473">
        <v>241</v>
      </c>
      <c r="R13" s="473">
        <v>119</v>
      </c>
      <c r="S13" s="14" t="s">
        <v>283</v>
      </c>
      <c r="T13" s="14" t="s">
        <v>199</v>
      </c>
      <c r="U13" s="14">
        <v>6</v>
      </c>
      <c r="V13" s="14">
        <v>2</v>
      </c>
      <c r="W13" s="14">
        <v>1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9</v>
      </c>
      <c r="AD13" s="14">
        <v>5</v>
      </c>
      <c r="AE13" s="14">
        <v>0</v>
      </c>
      <c r="AF13" s="14">
        <v>0</v>
      </c>
      <c r="AG13" s="14">
        <v>6</v>
      </c>
      <c r="AH13" s="14">
        <v>3</v>
      </c>
      <c r="AI13" s="473">
        <v>22</v>
      </c>
      <c r="AJ13" s="473">
        <v>10</v>
      </c>
      <c r="AK13" s="14" t="s">
        <v>283</v>
      </c>
      <c r="AL13" s="14" t="s">
        <v>199</v>
      </c>
      <c r="AM13" s="14">
        <v>2</v>
      </c>
      <c r="AN13" s="14">
        <v>1</v>
      </c>
      <c r="AO13" s="14">
        <v>0</v>
      </c>
      <c r="AP13" s="14">
        <v>1</v>
      </c>
      <c r="AQ13" s="14">
        <v>1</v>
      </c>
      <c r="AR13" s="14">
        <v>0</v>
      </c>
      <c r="AS13" s="14">
        <v>1</v>
      </c>
      <c r="AT13" s="14">
        <v>6</v>
      </c>
      <c r="AU13" s="14">
        <v>6</v>
      </c>
      <c r="AV13" s="14">
        <v>0</v>
      </c>
      <c r="AW13" s="14">
        <v>6</v>
      </c>
      <c r="AX13" s="14">
        <v>18</v>
      </c>
      <c r="AY13" s="14">
        <v>2</v>
      </c>
      <c r="AZ13" s="14">
        <v>0</v>
      </c>
      <c r="BA13" s="14">
        <v>0</v>
      </c>
      <c r="BB13" s="14">
        <f t="shared" ref="BB13:BB30" si="3">+AX13+AY13+AZ13+BA13</f>
        <v>20</v>
      </c>
      <c r="BC13" s="14">
        <v>0</v>
      </c>
      <c r="BD13" s="14">
        <v>1</v>
      </c>
      <c r="BE13" s="14">
        <v>1</v>
      </c>
      <c r="BF13" s="14">
        <v>0</v>
      </c>
    </row>
    <row r="14" spans="1:58" ht="15" customHeight="1">
      <c r="A14" s="14" t="s">
        <v>283</v>
      </c>
      <c r="B14" s="14" t="s">
        <v>200</v>
      </c>
      <c r="C14" s="14">
        <v>196</v>
      </c>
      <c r="D14" s="14">
        <v>96</v>
      </c>
      <c r="E14" s="14">
        <v>111</v>
      </c>
      <c r="F14" s="14">
        <v>69</v>
      </c>
      <c r="G14" s="14">
        <v>61</v>
      </c>
      <c r="H14" s="14">
        <v>29</v>
      </c>
      <c r="I14" s="14">
        <v>25</v>
      </c>
      <c r="J14" s="14">
        <v>12</v>
      </c>
      <c r="K14" s="14">
        <v>64</v>
      </c>
      <c r="L14" s="14">
        <v>25</v>
      </c>
      <c r="M14" s="14">
        <v>0</v>
      </c>
      <c r="N14" s="14">
        <v>0</v>
      </c>
      <c r="O14" s="14">
        <v>37</v>
      </c>
      <c r="P14" s="14">
        <v>12</v>
      </c>
      <c r="Q14" s="473">
        <v>494</v>
      </c>
      <c r="R14" s="473">
        <v>243</v>
      </c>
      <c r="S14" s="14" t="s">
        <v>283</v>
      </c>
      <c r="T14" s="14" t="s">
        <v>200</v>
      </c>
      <c r="U14" s="14">
        <v>19</v>
      </c>
      <c r="V14" s="14">
        <v>11</v>
      </c>
      <c r="W14" s="14">
        <v>11</v>
      </c>
      <c r="X14" s="14">
        <v>7</v>
      </c>
      <c r="Y14" s="14">
        <v>8</v>
      </c>
      <c r="Z14" s="14">
        <v>6</v>
      </c>
      <c r="AA14" s="14">
        <v>0</v>
      </c>
      <c r="AB14" s="14">
        <v>0</v>
      </c>
      <c r="AC14" s="14">
        <v>8</v>
      </c>
      <c r="AD14" s="14">
        <v>2</v>
      </c>
      <c r="AE14" s="14">
        <v>0</v>
      </c>
      <c r="AF14" s="14">
        <v>0</v>
      </c>
      <c r="AG14" s="14">
        <v>15</v>
      </c>
      <c r="AH14" s="14">
        <v>4</v>
      </c>
      <c r="AI14" s="473">
        <v>61</v>
      </c>
      <c r="AJ14" s="473">
        <v>30</v>
      </c>
      <c r="AK14" s="14" t="s">
        <v>283</v>
      </c>
      <c r="AL14" s="14" t="s">
        <v>200</v>
      </c>
      <c r="AM14" s="14">
        <v>5</v>
      </c>
      <c r="AN14" s="14">
        <v>3</v>
      </c>
      <c r="AO14" s="14">
        <v>2</v>
      </c>
      <c r="AP14" s="14">
        <v>1</v>
      </c>
      <c r="AQ14" s="14">
        <v>2</v>
      </c>
      <c r="AR14" s="14">
        <v>0</v>
      </c>
      <c r="AS14" s="14">
        <v>2</v>
      </c>
      <c r="AT14" s="14">
        <v>15</v>
      </c>
      <c r="AU14" s="14">
        <v>12</v>
      </c>
      <c r="AV14" s="14">
        <v>0</v>
      </c>
      <c r="AW14" s="14">
        <v>12</v>
      </c>
      <c r="AX14" s="508">
        <v>26</v>
      </c>
      <c r="AY14" s="14">
        <v>3</v>
      </c>
      <c r="AZ14" s="14">
        <v>0</v>
      </c>
      <c r="BA14" s="14">
        <v>0</v>
      </c>
      <c r="BB14" s="14">
        <f t="shared" si="3"/>
        <v>29</v>
      </c>
      <c r="BC14" s="14">
        <v>7</v>
      </c>
      <c r="BD14" s="14">
        <v>2</v>
      </c>
      <c r="BE14" s="14">
        <v>2</v>
      </c>
      <c r="BF14" s="14">
        <v>0</v>
      </c>
    </row>
    <row r="15" spans="1:58" ht="15" customHeight="1">
      <c r="A15" s="14" t="s">
        <v>283</v>
      </c>
      <c r="B15" s="14" t="s">
        <v>201</v>
      </c>
      <c r="C15" s="14">
        <v>102</v>
      </c>
      <c r="D15" s="14">
        <v>54</v>
      </c>
      <c r="E15" s="14">
        <v>31</v>
      </c>
      <c r="F15" s="14">
        <v>15</v>
      </c>
      <c r="G15" s="14">
        <v>0</v>
      </c>
      <c r="H15" s="14">
        <v>0</v>
      </c>
      <c r="I15" s="14">
        <v>41</v>
      </c>
      <c r="J15" s="14">
        <v>13</v>
      </c>
      <c r="K15" s="14">
        <v>57</v>
      </c>
      <c r="L15" s="14">
        <v>32</v>
      </c>
      <c r="M15" s="14">
        <v>0</v>
      </c>
      <c r="N15" s="14">
        <v>0</v>
      </c>
      <c r="O15" s="14">
        <v>35</v>
      </c>
      <c r="P15" s="14">
        <v>14</v>
      </c>
      <c r="Q15" s="473">
        <v>266</v>
      </c>
      <c r="R15" s="473">
        <v>128</v>
      </c>
      <c r="S15" s="14" t="s">
        <v>283</v>
      </c>
      <c r="T15" s="14" t="s">
        <v>201</v>
      </c>
      <c r="U15" s="14">
        <v>1</v>
      </c>
      <c r="V15" s="14">
        <v>0</v>
      </c>
      <c r="W15" s="14">
        <v>1</v>
      </c>
      <c r="X15" s="14">
        <v>1</v>
      </c>
      <c r="Y15" s="14">
        <v>0</v>
      </c>
      <c r="Z15" s="14">
        <v>0</v>
      </c>
      <c r="AA15" s="14">
        <v>0</v>
      </c>
      <c r="AB15" s="14">
        <v>0</v>
      </c>
      <c r="AC15" s="14">
        <v>7</v>
      </c>
      <c r="AD15" s="14">
        <v>2</v>
      </c>
      <c r="AE15" s="14">
        <v>0</v>
      </c>
      <c r="AF15" s="14">
        <v>0</v>
      </c>
      <c r="AG15" s="14">
        <v>8</v>
      </c>
      <c r="AH15" s="14">
        <v>3</v>
      </c>
      <c r="AI15" s="473">
        <v>17</v>
      </c>
      <c r="AJ15" s="473">
        <v>6</v>
      </c>
      <c r="AK15" s="14" t="s">
        <v>283</v>
      </c>
      <c r="AL15" s="14" t="s">
        <v>201</v>
      </c>
      <c r="AM15" s="14">
        <v>2</v>
      </c>
      <c r="AN15" s="14">
        <v>1</v>
      </c>
      <c r="AO15" s="14">
        <v>0</v>
      </c>
      <c r="AP15" s="14">
        <v>1</v>
      </c>
      <c r="AQ15" s="14">
        <v>1</v>
      </c>
      <c r="AR15" s="14">
        <v>0</v>
      </c>
      <c r="AS15" s="14">
        <v>1</v>
      </c>
      <c r="AT15" s="14">
        <v>6</v>
      </c>
      <c r="AU15" s="14">
        <v>6</v>
      </c>
      <c r="AV15" s="14">
        <v>0</v>
      </c>
      <c r="AW15" s="14">
        <v>6</v>
      </c>
      <c r="AX15" s="14">
        <v>15</v>
      </c>
      <c r="AY15" s="14">
        <v>0</v>
      </c>
      <c r="AZ15" s="14">
        <v>0</v>
      </c>
      <c r="BA15" s="14">
        <v>0</v>
      </c>
      <c r="BB15" s="14">
        <f t="shared" si="3"/>
        <v>15</v>
      </c>
      <c r="BC15" s="14">
        <v>6</v>
      </c>
      <c r="BD15" s="14">
        <v>1</v>
      </c>
      <c r="BE15" s="14">
        <v>1</v>
      </c>
      <c r="BF15" s="14">
        <v>0</v>
      </c>
    </row>
    <row r="16" spans="1:58" ht="15" customHeight="1">
      <c r="A16" s="14" t="s">
        <v>283</v>
      </c>
      <c r="B16" s="14" t="s">
        <v>343</v>
      </c>
      <c r="C16" s="14">
        <v>268</v>
      </c>
      <c r="D16" s="14">
        <v>123</v>
      </c>
      <c r="E16" s="14">
        <v>100</v>
      </c>
      <c r="F16" s="14">
        <v>66</v>
      </c>
      <c r="G16" s="14">
        <v>49</v>
      </c>
      <c r="H16" s="14">
        <v>21</v>
      </c>
      <c r="I16" s="14">
        <v>126</v>
      </c>
      <c r="J16" s="14">
        <v>62</v>
      </c>
      <c r="K16" s="14">
        <v>134</v>
      </c>
      <c r="L16" s="14">
        <v>90</v>
      </c>
      <c r="M16" s="14">
        <v>30</v>
      </c>
      <c r="N16" s="14">
        <v>7</v>
      </c>
      <c r="O16" s="14">
        <v>185</v>
      </c>
      <c r="P16" s="14">
        <v>64</v>
      </c>
      <c r="Q16" s="473">
        <v>892</v>
      </c>
      <c r="R16" s="473">
        <v>433</v>
      </c>
      <c r="S16" s="14" t="s">
        <v>283</v>
      </c>
      <c r="T16" s="14" t="s">
        <v>343</v>
      </c>
      <c r="U16" s="14">
        <v>9</v>
      </c>
      <c r="V16" s="14">
        <v>4</v>
      </c>
      <c r="W16" s="14">
        <v>5</v>
      </c>
      <c r="X16" s="14">
        <v>2</v>
      </c>
      <c r="Y16" s="14">
        <v>1</v>
      </c>
      <c r="Z16" s="14">
        <v>1</v>
      </c>
      <c r="AA16" s="14">
        <v>4</v>
      </c>
      <c r="AB16" s="14">
        <v>3</v>
      </c>
      <c r="AC16" s="14">
        <v>31</v>
      </c>
      <c r="AD16" s="14">
        <v>22</v>
      </c>
      <c r="AE16" s="14">
        <v>3</v>
      </c>
      <c r="AF16" s="14">
        <v>1</v>
      </c>
      <c r="AG16" s="14">
        <v>41</v>
      </c>
      <c r="AH16" s="14">
        <v>12</v>
      </c>
      <c r="AI16" s="473">
        <v>94</v>
      </c>
      <c r="AJ16" s="473">
        <v>45</v>
      </c>
      <c r="AK16" s="14" t="s">
        <v>283</v>
      </c>
      <c r="AL16" s="14" t="s">
        <v>343</v>
      </c>
      <c r="AM16" s="14">
        <v>7</v>
      </c>
      <c r="AN16" s="14">
        <v>3</v>
      </c>
      <c r="AO16" s="14">
        <v>2</v>
      </c>
      <c r="AP16" s="14">
        <v>3</v>
      </c>
      <c r="AQ16" s="14">
        <v>4</v>
      </c>
      <c r="AR16" s="14">
        <v>1</v>
      </c>
      <c r="AS16" s="14">
        <v>5</v>
      </c>
      <c r="AT16" s="14">
        <v>25</v>
      </c>
      <c r="AU16" s="14">
        <v>18</v>
      </c>
      <c r="AV16" s="14">
        <v>1</v>
      </c>
      <c r="AW16" s="14">
        <v>19</v>
      </c>
      <c r="AX16" s="14">
        <v>60</v>
      </c>
      <c r="AY16" s="14">
        <v>0</v>
      </c>
      <c r="AZ16" s="14">
        <v>0</v>
      </c>
      <c r="BA16" s="14">
        <v>0</v>
      </c>
      <c r="BB16" s="14">
        <f t="shared" si="3"/>
        <v>60</v>
      </c>
      <c r="BC16" s="14">
        <v>7</v>
      </c>
      <c r="BD16" s="14">
        <v>2</v>
      </c>
      <c r="BE16" s="14">
        <v>2</v>
      </c>
      <c r="BF16" s="14">
        <v>0</v>
      </c>
    </row>
    <row r="17" spans="1:58" ht="15" customHeight="1">
      <c r="A17" s="14" t="s">
        <v>283</v>
      </c>
      <c r="B17" s="14" t="s">
        <v>51</v>
      </c>
      <c r="C17" s="14">
        <v>180</v>
      </c>
      <c r="D17" s="14">
        <v>107</v>
      </c>
      <c r="E17" s="14">
        <v>64</v>
      </c>
      <c r="F17" s="14">
        <v>47</v>
      </c>
      <c r="G17" s="14">
        <v>72</v>
      </c>
      <c r="H17" s="14">
        <v>29</v>
      </c>
      <c r="I17" s="14">
        <v>73</v>
      </c>
      <c r="J17" s="14">
        <v>35</v>
      </c>
      <c r="K17" s="14">
        <v>91</v>
      </c>
      <c r="L17" s="14">
        <v>60</v>
      </c>
      <c r="M17" s="14">
        <v>36</v>
      </c>
      <c r="N17" s="14">
        <v>8</v>
      </c>
      <c r="O17" s="14">
        <v>56</v>
      </c>
      <c r="P17" s="14">
        <v>33</v>
      </c>
      <c r="Q17" s="473">
        <v>572</v>
      </c>
      <c r="R17" s="473">
        <v>319</v>
      </c>
      <c r="S17" s="14" t="s">
        <v>283</v>
      </c>
      <c r="T17" s="14" t="s">
        <v>51</v>
      </c>
      <c r="U17" s="14">
        <v>18</v>
      </c>
      <c r="V17" s="14">
        <v>11</v>
      </c>
      <c r="W17" s="14">
        <v>1</v>
      </c>
      <c r="X17" s="14">
        <v>0</v>
      </c>
      <c r="Y17" s="14">
        <v>4</v>
      </c>
      <c r="Z17" s="14">
        <v>3</v>
      </c>
      <c r="AA17" s="14">
        <v>3</v>
      </c>
      <c r="AB17" s="14">
        <v>1</v>
      </c>
      <c r="AC17" s="14">
        <v>27</v>
      </c>
      <c r="AD17" s="14">
        <v>17</v>
      </c>
      <c r="AE17" s="14">
        <v>18</v>
      </c>
      <c r="AF17" s="14">
        <v>5</v>
      </c>
      <c r="AG17" s="14">
        <v>17</v>
      </c>
      <c r="AH17" s="14">
        <v>10</v>
      </c>
      <c r="AI17" s="473">
        <v>88</v>
      </c>
      <c r="AJ17" s="473">
        <v>47</v>
      </c>
      <c r="AK17" s="14" t="s">
        <v>283</v>
      </c>
      <c r="AL17" s="14" t="s">
        <v>51</v>
      </c>
      <c r="AM17" s="14">
        <v>4</v>
      </c>
      <c r="AN17" s="14">
        <v>2</v>
      </c>
      <c r="AO17" s="14">
        <v>2</v>
      </c>
      <c r="AP17" s="14">
        <v>2</v>
      </c>
      <c r="AQ17" s="14">
        <v>2</v>
      </c>
      <c r="AR17" s="14">
        <v>1</v>
      </c>
      <c r="AS17" s="14">
        <v>1</v>
      </c>
      <c r="AT17" s="14">
        <v>14</v>
      </c>
      <c r="AU17" s="14">
        <v>10</v>
      </c>
      <c r="AV17" s="14">
        <v>0</v>
      </c>
      <c r="AW17" s="14">
        <v>10</v>
      </c>
      <c r="AX17" s="14">
        <v>37</v>
      </c>
      <c r="AY17" s="14">
        <v>0</v>
      </c>
      <c r="AZ17" s="14">
        <v>0</v>
      </c>
      <c r="BA17" s="14">
        <v>0</v>
      </c>
      <c r="BB17" s="14">
        <f t="shared" si="3"/>
        <v>37</v>
      </c>
      <c r="BC17" s="14">
        <v>11</v>
      </c>
      <c r="BD17" s="14">
        <v>1</v>
      </c>
      <c r="BE17" s="14">
        <v>1</v>
      </c>
      <c r="BF17" s="14">
        <v>0</v>
      </c>
    </row>
    <row r="18" spans="1:58" ht="15" customHeight="1">
      <c r="A18" s="14" t="s">
        <v>283</v>
      </c>
      <c r="B18" s="14" t="s">
        <v>172</v>
      </c>
      <c r="C18" s="14">
        <v>3386</v>
      </c>
      <c r="D18" s="14">
        <v>1818</v>
      </c>
      <c r="E18" s="14">
        <v>1345</v>
      </c>
      <c r="F18" s="14">
        <v>921</v>
      </c>
      <c r="G18" s="14">
        <v>743</v>
      </c>
      <c r="H18" s="14">
        <v>259</v>
      </c>
      <c r="I18" s="14">
        <v>1528</v>
      </c>
      <c r="J18" s="14">
        <v>730</v>
      </c>
      <c r="K18" s="14">
        <v>1663</v>
      </c>
      <c r="L18" s="14">
        <v>1085</v>
      </c>
      <c r="M18" s="14">
        <v>722</v>
      </c>
      <c r="N18" s="14">
        <v>227</v>
      </c>
      <c r="O18" s="14">
        <v>1337</v>
      </c>
      <c r="P18" s="14">
        <v>637</v>
      </c>
      <c r="Q18" s="473">
        <v>10724</v>
      </c>
      <c r="R18" s="473">
        <v>5677</v>
      </c>
      <c r="S18" s="14" t="s">
        <v>283</v>
      </c>
      <c r="T18" s="14" t="s">
        <v>172</v>
      </c>
      <c r="U18" s="14">
        <v>519</v>
      </c>
      <c r="V18" s="14">
        <v>305</v>
      </c>
      <c r="W18" s="14">
        <v>130</v>
      </c>
      <c r="X18" s="14">
        <v>72</v>
      </c>
      <c r="Y18" s="14">
        <v>78</v>
      </c>
      <c r="Z18" s="14">
        <v>18</v>
      </c>
      <c r="AA18" s="14">
        <v>189</v>
      </c>
      <c r="AB18" s="14">
        <v>66</v>
      </c>
      <c r="AC18" s="14">
        <v>426</v>
      </c>
      <c r="AD18" s="14">
        <v>240</v>
      </c>
      <c r="AE18" s="14">
        <v>257</v>
      </c>
      <c r="AF18" s="14">
        <v>75</v>
      </c>
      <c r="AG18" s="14">
        <v>392</v>
      </c>
      <c r="AH18" s="14">
        <v>181</v>
      </c>
      <c r="AI18" s="473">
        <v>1991</v>
      </c>
      <c r="AJ18" s="473">
        <v>957</v>
      </c>
      <c r="AK18" s="14" t="s">
        <v>283</v>
      </c>
      <c r="AL18" s="14" t="s">
        <v>172</v>
      </c>
      <c r="AM18" s="14">
        <v>73</v>
      </c>
      <c r="AN18" s="14">
        <v>30</v>
      </c>
      <c r="AO18" s="14">
        <v>18</v>
      </c>
      <c r="AP18" s="14">
        <v>32</v>
      </c>
      <c r="AQ18" s="14">
        <v>35</v>
      </c>
      <c r="AR18" s="14">
        <v>17</v>
      </c>
      <c r="AS18" s="14">
        <v>31</v>
      </c>
      <c r="AT18" s="14">
        <v>236</v>
      </c>
      <c r="AU18" s="14">
        <v>236</v>
      </c>
      <c r="AV18" s="14">
        <v>3</v>
      </c>
      <c r="AW18" s="14">
        <v>239</v>
      </c>
      <c r="AX18" s="14">
        <v>518</v>
      </c>
      <c r="AY18" s="14">
        <v>8</v>
      </c>
      <c r="AZ18" s="14">
        <v>7</v>
      </c>
      <c r="BA18" s="14">
        <v>0</v>
      </c>
      <c r="BB18" s="14">
        <f t="shared" si="3"/>
        <v>533</v>
      </c>
      <c r="BC18" s="14">
        <v>51</v>
      </c>
      <c r="BD18" s="14">
        <v>6</v>
      </c>
      <c r="BE18" s="14">
        <v>6</v>
      </c>
      <c r="BF18" s="14">
        <v>0</v>
      </c>
    </row>
    <row r="19" spans="1:58" ht="15" customHeight="1">
      <c r="A19" s="14" t="s">
        <v>283</v>
      </c>
      <c r="B19" s="14" t="s">
        <v>247</v>
      </c>
      <c r="C19" s="14">
        <v>296</v>
      </c>
      <c r="D19" s="14">
        <v>153</v>
      </c>
      <c r="E19" s="14">
        <v>91</v>
      </c>
      <c r="F19" s="14">
        <v>56</v>
      </c>
      <c r="G19" s="14">
        <v>27</v>
      </c>
      <c r="H19" s="14">
        <v>3</v>
      </c>
      <c r="I19" s="14">
        <v>95</v>
      </c>
      <c r="J19" s="14">
        <v>47</v>
      </c>
      <c r="K19" s="14">
        <v>94</v>
      </c>
      <c r="L19" s="14">
        <v>64</v>
      </c>
      <c r="M19" s="14">
        <v>23</v>
      </c>
      <c r="N19" s="14">
        <v>0</v>
      </c>
      <c r="O19" s="14">
        <v>76</v>
      </c>
      <c r="P19" s="14">
        <v>32</v>
      </c>
      <c r="Q19" s="473">
        <v>702</v>
      </c>
      <c r="R19" s="473">
        <v>355</v>
      </c>
      <c r="S19" s="14" t="s">
        <v>283</v>
      </c>
      <c r="T19" s="14" t="s">
        <v>247</v>
      </c>
      <c r="U19" s="14">
        <v>52</v>
      </c>
      <c r="V19" s="14">
        <v>29</v>
      </c>
      <c r="W19" s="14">
        <v>3</v>
      </c>
      <c r="X19" s="14">
        <v>3</v>
      </c>
      <c r="Y19" s="14">
        <v>2</v>
      </c>
      <c r="Z19" s="14">
        <v>0</v>
      </c>
      <c r="AA19" s="14">
        <v>4</v>
      </c>
      <c r="AB19" s="14">
        <v>2</v>
      </c>
      <c r="AC19" s="14">
        <v>32</v>
      </c>
      <c r="AD19" s="14">
        <v>18</v>
      </c>
      <c r="AE19" s="14">
        <v>8</v>
      </c>
      <c r="AF19" s="14">
        <v>0</v>
      </c>
      <c r="AG19" s="14">
        <v>10</v>
      </c>
      <c r="AH19" s="14">
        <v>4</v>
      </c>
      <c r="AI19" s="473">
        <v>111</v>
      </c>
      <c r="AJ19" s="473">
        <v>56</v>
      </c>
      <c r="AK19" s="14" t="s">
        <v>283</v>
      </c>
      <c r="AL19" s="14" t="s">
        <v>247</v>
      </c>
      <c r="AM19" s="14">
        <v>8</v>
      </c>
      <c r="AN19" s="14">
        <v>3</v>
      </c>
      <c r="AO19" s="14">
        <v>2</v>
      </c>
      <c r="AP19" s="14">
        <v>3</v>
      </c>
      <c r="AQ19" s="14">
        <v>3</v>
      </c>
      <c r="AR19" s="14">
        <v>2</v>
      </c>
      <c r="AS19" s="14">
        <v>3</v>
      </c>
      <c r="AT19" s="14">
        <v>24</v>
      </c>
      <c r="AU19" s="14">
        <v>23</v>
      </c>
      <c r="AV19" s="14">
        <v>0</v>
      </c>
      <c r="AW19" s="14">
        <v>23</v>
      </c>
      <c r="AX19" s="14">
        <v>52</v>
      </c>
      <c r="AY19" s="14">
        <v>0</v>
      </c>
      <c r="AZ19" s="14">
        <v>0</v>
      </c>
      <c r="BA19" s="14">
        <v>0</v>
      </c>
      <c r="BB19" s="14">
        <f t="shared" si="3"/>
        <v>52</v>
      </c>
      <c r="BC19" s="14">
        <v>11</v>
      </c>
      <c r="BD19" s="14">
        <v>3</v>
      </c>
      <c r="BE19" s="14">
        <v>3</v>
      </c>
      <c r="BF19" s="14">
        <v>0</v>
      </c>
    </row>
    <row r="20" spans="1:58" ht="15" customHeight="1">
      <c r="A20" s="14" t="s">
        <v>285</v>
      </c>
      <c r="B20" s="14" t="s">
        <v>286</v>
      </c>
      <c r="C20" s="14">
        <v>37</v>
      </c>
      <c r="D20" s="14">
        <v>16</v>
      </c>
      <c r="E20" s="14">
        <v>7</v>
      </c>
      <c r="F20" s="14">
        <v>6</v>
      </c>
      <c r="G20" s="14">
        <v>4</v>
      </c>
      <c r="H20" s="14">
        <v>0</v>
      </c>
      <c r="I20" s="14">
        <v>11</v>
      </c>
      <c r="J20" s="14">
        <v>5</v>
      </c>
      <c r="K20" s="14">
        <v>9</v>
      </c>
      <c r="L20" s="14">
        <v>3</v>
      </c>
      <c r="M20" s="14">
        <v>0</v>
      </c>
      <c r="N20" s="14">
        <v>0</v>
      </c>
      <c r="O20" s="14">
        <v>3</v>
      </c>
      <c r="P20" s="14">
        <v>1</v>
      </c>
      <c r="Q20" s="473">
        <v>71</v>
      </c>
      <c r="R20" s="473">
        <v>31</v>
      </c>
      <c r="S20" s="14" t="s">
        <v>285</v>
      </c>
      <c r="T20" s="14" t="s">
        <v>286</v>
      </c>
      <c r="U20" s="14">
        <v>10</v>
      </c>
      <c r="V20" s="14">
        <v>5</v>
      </c>
      <c r="W20" s="14">
        <v>2</v>
      </c>
      <c r="X20" s="14">
        <v>2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473">
        <v>12</v>
      </c>
      <c r="AJ20" s="473">
        <v>7</v>
      </c>
      <c r="AK20" s="14" t="s">
        <v>285</v>
      </c>
      <c r="AL20" s="14" t="s">
        <v>286</v>
      </c>
      <c r="AM20" s="14">
        <v>2</v>
      </c>
      <c r="AN20" s="14">
        <v>1</v>
      </c>
      <c r="AO20" s="14">
        <v>1</v>
      </c>
      <c r="AP20" s="14">
        <v>1</v>
      </c>
      <c r="AQ20" s="14">
        <v>1</v>
      </c>
      <c r="AR20" s="14">
        <v>0</v>
      </c>
      <c r="AS20" s="14">
        <v>1</v>
      </c>
      <c r="AT20" s="14">
        <v>7</v>
      </c>
      <c r="AU20" s="14">
        <v>0</v>
      </c>
      <c r="AV20" s="14">
        <v>6</v>
      </c>
      <c r="AW20" s="14">
        <v>6</v>
      </c>
      <c r="AX20" s="14">
        <v>11</v>
      </c>
      <c r="AY20" s="14">
        <v>0</v>
      </c>
      <c r="AZ20" s="14">
        <v>0</v>
      </c>
      <c r="BA20" s="14">
        <v>0</v>
      </c>
      <c r="BB20" s="14">
        <f t="shared" si="3"/>
        <v>11</v>
      </c>
      <c r="BC20" s="14">
        <v>0</v>
      </c>
      <c r="BD20" s="14">
        <v>1</v>
      </c>
      <c r="BE20" s="14">
        <v>1</v>
      </c>
      <c r="BF20" s="14">
        <v>0</v>
      </c>
    </row>
    <row r="21" spans="1:58" ht="15" customHeight="1">
      <c r="A21" s="14" t="s">
        <v>285</v>
      </c>
      <c r="B21" s="14" t="s">
        <v>344</v>
      </c>
      <c r="C21" s="14">
        <v>374</v>
      </c>
      <c r="D21" s="14">
        <v>176</v>
      </c>
      <c r="E21" s="14">
        <v>80</v>
      </c>
      <c r="F21" s="14">
        <v>46</v>
      </c>
      <c r="G21" s="14">
        <v>50</v>
      </c>
      <c r="H21" s="14">
        <v>17</v>
      </c>
      <c r="I21" s="14">
        <v>128</v>
      </c>
      <c r="J21" s="14">
        <v>49</v>
      </c>
      <c r="K21" s="14">
        <v>120</v>
      </c>
      <c r="L21" s="14">
        <v>65</v>
      </c>
      <c r="M21" s="14">
        <v>22</v>
      </c>
      <c r="N21" s="14">
        <v>4</v>
      </c>
      <c r="O21" s="14">
        <v>50</v>
      </c>
      <c r="P21" s="14">
        <v>11</v>
      </c>
      <c r="Q21" s="473">
        <v>824</v>
      </c>
      <c r="R21" s="473">
        <v>368</v>
      </c>
      <c r="S21" s="14" t="s">
        <v>285</v>
      </c>
      <c r="T21" s="14" t="s">
        <v>344</v>
      </c>
      <c r="U21" s="14">
        <v>11</v>
      </c>
      <c r="V21" s="14">
        <v>6</v>
      </c>
      <c r="W21" s="14">
        <v>6</v>
      </c>
      <c r="X21" s="14">
        <v>1</v>
      </c>
      <c r="Y21" s="14">
        <v>1</v>
      </c>
      <c r="Z21" s="14">
        <v>1</v>
      </c>
      <c r="AA21" s="14">
        <v>9</v>
      </c>
      <c r="AB21" s="14">
        <v>3</v>
      </c>
      <c r="AC21" s="14">
        <v>8</v>
      </c>
      <c r="AD21" s="14">
        <v>5</v>
      </c>
      <c r="AE21" s="14">
        <v>5</v>
      </c>
      <c r="AF21" s="14">
        <v>1</v>
      </c>
      <c r="AG21" s="14">
        <v>10</v>
      </c>
      <c r="AH21" s="14">
        <v>1</v>
      </c>
      <c r="AI21" s="473">
        <v>50</v>
      </c>
      <c r="AJ21" s="473">
        <v>18</v>
      </c>
      <c r="AK21" s="14" t="s">
        <v>285</v>
      </c>
      <c r="AL21" s="14" t="s">
        <v>344</v>
      </c>
      <c r="AM21" s="14">
        <v>8</v>
      </c>
      <c r="AN21" s="14">
        <v>3</v>
      </c>
      <c r="AO21" s="14">
        <v>2</v>
      </c>
      <c r="AP21" s="14">
        <v>3</v>
      </c>
      <c r="AQ21" s="14">
        <v>3</v>
      </c>
      <c r="AR21" s="14">
        <v>1</v>
      </c>
      <c r="AS21" s="14">
        <v>1</v>
      </c>
      <c r="AT21" s="14">
        <v>21</v>
      </c>
      <c r="AU21" s="14">
        <v>16</v>
      </c>
      <c r="AV21" s="14">
        <v>2</v>
      </c>
      <c r="AW21" s="14">
        <v>18</v>
      </c>
      <c r="AX21" s="14">
        <v>25</v>
      </c>
      <c r="AY21" s="14">
        <v>13</v>
      </c>
      <c r="AZ21" s="14">
        <v>0</v>
      </c>
      <c r="BA21" s="14">
        <v>0</v>
      </c>
      <c r="BB21" s="14">
        <f t="shared" si="3"/>
        <v>38</v>
      </c>
      <c r="BC21" s="14">
        <v>5</v>
      </c>
      <c r="BD21" s="14">
        <v>3</v>
      </c>
      <c r="BE21" s="14">
        <v>3</v>
      </c>
      <c r="BF21" s="14">
        <v>0</v>
      </c>
    </row>
    <row r="22" spans="1:58" ht="15" customHeight="1">
      <c r="A22" s="14" t="s">
        <v>287</v>
      </c>
      <c r="B22" s="14" t="s">
        <v>246</v>
      </c>
      <c r="C22" s="14">
        <v>305</v>
      </c>
      <c r="D22" s="14">
        <v>136</v>
      </c>
      <c r="E22" s="14">
        <v>73</v>
      </c>
      <c r="F22" s="14">
        <v>44</v>
      </c>
      <c r="G22" s="14">
        <v>67</v>
      </c>
      <c r="H22" s="14">
        <v>17</v>
      </c>
      <c r="I22" s="14">
        <v>71</v>
      </c>
      <c r="J22" s="14">
        <v>43</v>
      </c>
      <c r="K22" s="14">
        <v>140</v>
      </c>
      <c r="L22" s="14">
        <v>84</v>
      </c>
      <c r="M22" s="14">
        <v>43</v>
      </c>
      <c r="N22" s="14">
        <v>8</v>
      </c>
      <c r="O22" s="14">
        <v>84</v>
      </c>
      <c r="P22" s="14">
        <v>48</v>
      </c>
      <c r="Q22" s="473">
        <v>783</v>
      </c>
      <c r="R22" s="473">
        <v>380</v>
      </c>
      <c r="S22" s="14" t="s">
        <v>287</v>
      </c>
      <c r="T22" s="14" t="s">
        <v>246</v>
      </c>
      <c r="U22" s="14">
        <v>31</v>
      </c>
      <c r="V22" s="14">
        <v>19</v>
      </c>
      <c r="W22" s="14">
        <v>2</v>
      </c>
      <c r="X22" s="14">
        <v>2</v>
      </c>
      <c r="Y22" s="14">
        <v>9</v>
      </c>
      <c r="Z22" s="14">
        <v>2</v>
      </c>
      <c r="AA22" s="14">
        <v>1</v>
      </c>
      <c r="AB22" s="14">
        <v>1</v>
      </c>
      <c r="AC22" s="14">
        <v>16</v>
      </c>
      <c r="AD22" s="14">
        <v>9</v>
      </c>
      <c r="AE22" s="14">
        <v>10</v>
      </c>
      <c r="AF22" s="14">
        <v>2</v>
      </c>
      <c r="AG22" s="14">
        <v>17</v>
      </c>
      <c r="AH22" s="14">
        <v>11</v>
      </c>
      <c r="AI22" s="473">
        <v>86</v>
      </c>
      <c r="AJ22" s="473">
        <v>46</v>
      </c>
      <c r="AK22" s="14" t="s">
        <v>287</v>
      </c>
      <c r="AL22" s="14" t="s">
        <v>246</v>
      </c>
      <c r="AM22" s="14">
        <v>8</v>
      </c>
      <c r="AN22" s="14">
        <v>2</v>
      </c>
      <c r="AO22" s="14">
        <v>2</v>
      </c>
      <c r="AP22" s="14">
        <v>2</v>
      </c>
      <c r="AQ22" s="14">
        <v>4</v>
      </c>
      <c r="AR22" s="14">
        <v>2</v>
      </c>
      <c r="AS22" s="14">
        <v>2</v>
      </c>
      <c r="AT22" s="14">
        <v>22</v>
      </c>
      <c r="AU22" s="14">
        <v>18</v>
      </c>
      <c r="AV22" s="14">
        <v>1</v>
      </c>
      <c r="AW22" s="14">
        <v>19</v>
      </c>
      <c r="AX22" s="14">
        <v>41</v>
      </c>
      <c r="AY22" s="14">
        <v>2</v>
      </c>
      <c r="AZ22" s="14">
        <v>0</v>
      </c>
      <c r="BA22" s="14">
        <v>1</v>
      </c>
      <c r="BB22" s="14">
        <f t="shared" si="3"/>
        <v>44</v>
      </c>
      <c r="BC22" s="14">
        <v>11</v>
      </c>
      <c r="BD22" s="14">
        <v>2</v>
      </c>
      <c r="BE22" s="14">
        <v>2</v>
      </c>
      <c r="BF22" s="14">
        <v>0</v>
      </c>
    </row>
    <row r="23" spans="1:58" ht="15" customHeight="1">
      <c r="A23" s="14" t="s">
        <v>287</v>
      </c>
      <c r="B23" s="14" t="s">
        <v>189</v>
      </c>
      <c r="C23" s="14">
        <v>183</v>
      </c>
      <c r="D23" s="14">
        <v>88</v>
      </c>
      <c r="E23" s="14">
        <v>46</v>
      </c>
      <c r="F23" s="14">
        <v>27</v>
      </c>
      <c r="G23" s="14">
        <v>28</v>
      </c>
      <c r="H23" s="14">
        <v>8</v>
      </c>
      <c r="I23" s="14">
        <v>89</v>
      </c>
      <c r="J23" s="14">
        <v>36</v>
      </c>
      <c r="K23" s="14">
        <v>37</v>
      </c>
      <c r="L23" s="14">
        <v>22</v>
      </c>
      <c r="M23" s="14">
        <v>17</v>
      </c>
      <c r="N23" s="14">
        <v>5</v>
      </c>
      <c r="O23" s="14">
        <v>44</v>
      </c>
      <c r="P23" s="14">
        <v>15</v>
      </c>
      <c r="Q23" s="473">
        <v>444</v>
      </c>
      <c r="R23" s="473">
        <v>201</v>
      </c>
      <c r="S23" s="14" t="s">
        <v>287</v>
      </c>
      <c r="T23" s="14" t="s">
        <v>189</v>
      </c>
      <c r="U23" s="14">
        <v>10</v>
      </c>
      <c r="V23" s="14">
        <v>3</v>
      </c>
      <c r="W23" s="14">
        <v>2</v>
      </c>
      <c r="X23" s="14">
        <v>0</v>
      </c>
      <c r="Y23" s="14">
        <v>6</v>
      </c>
      <c r="Z23" s="14">
        <v>0</v>
      </c>
      <c r="AA23" s="14">
        <v>15</v>
      </c>
      <c r="AB23" s="14">
        <v>4</v>
      </c>
      <c r="AC23" s="14">
        <v>17</v>
      </c>
      <c r="AD23" s="14">
        <v>11</v>
      </c>
      <c r="AE23" s="14">
        <v>5</v>
      </c>
      <c r="AF23" s="14">
        <v>2</v>
      </c>
      <c r="AG23" s="14">
        <v>13</v>
      </c>
      <c r="AH23" s="14">
        <v>2</v>
      </c>
      <c r="AI23" s="473">
        <v>68</v>
      </c>
      <c r="AJ23" s="473">
        <v>22</v>
      </c>
      <c r="AK23" s="14" t="s">
        <v>287</v>
      </c>
      <c r="AL23" s="14" t="s">
        <v>189</v>
      </c>
      <c r="AM23" s="14">
        <v>4</v>
      </c>
      <c r="AN23" s="14">
        <v>1</v>
      </c>
      <c r="AO23" s="14">
        <v>1</v>
      </c>
      <c r="AP23" s="14">
        <v>2</v>
      </c>
      <c r="AQ23" s="14">
        <v>1</v>
      </c>
      <c r="AR23" s="14">
        <v>1</v>
      </c>
      <c r="AS23" s="14">
        <v>2</v>
      </c>
      <c r="AT23" s="14">
        <v>12</v>
      </c>
      <c r="AU23" s="14">
        <v>12</v>
      </c>
      <c r="AV23" s="14">
        <v>0</v>
      </c>
      <c r="AW23" s="14">
        <v>12</v>
      </c>
      <c r="AX23" s="14">
        <v>27</v>
      </c>
      <c r="AY23" s="14">
        <v>0</v>
      </c>
      <c r="AZ23" s="14">
        <v>0</v>
      </c>
      <c r="BA23" s="14">
        <v>0</v>
      </c>
      <c r="BB23" s="14">
        <f t="shared" si="3"/>
        <v>27</v>
      </c>
      <c r="BC23" s="14">
        <v>10</v>
      </c>
      <c r="BD23" s="14">
        <v>1</v>
      </c>
      <c r="BE23" s="14">
        <v>1</v>
      </c>
      <c r="BF23" s="14">
        <v>0</v>
      </c>
    </row>
    <row r="24" spans="1:58" ht="15" customHeight="1">
      <c r="A24" s="14" t="s">
        <v>287</v>
      </c>
      <c r="B24" s="14" t="s">
        <v>173</v>
      </c>
      <c r="C24" s="14">
        <v>150</v>
      </c>
      <c r="D24" s="14">
        <v>68</v>
      </c>
      <c r="E24" s="14">
        <v>46</v>
      </c>
      <c r="F24" s="14">
        <v>28</v>
      </c>
      <c r="G24" s="14">
        <v>18</v>
      </c>
      <c r="H24" s="14">
        <v>4</v>
      </c>
      <c r="I24" s="14">
        <v>119</v>
      </c>
      <c r="J24" s="14">
        <v>53</v>
      </c>
      <c r="K24" s="14">
        <v>81</v>
      </c>
      <c r="L24" s="14">
        <v>53</v>
      </c>
      <c r="M24" s="14">
        <v>0</v>
      </c>
      <c r="N24" s="14">
        <v>0</v>
      </c>
      <c r="O24" s="14">
        <v>101</v>
      </c>
      <c r="P24" s="14">
        <v>42</v>
      </c>
      <c r="Q24" s="473">
        <v>515</v>
      </c>
      <c r="R24" s="473">
        <v>248</v>
      </c>
      <c r="S24" s="14" t="s">
        <v>287</v>
      </c>
      <c r="T24" s="14" t="s">
        <v>173</v>
      </c>
      <c r="U24" s="14">
        <v>1</v>
      </c>
      <c r="V24" s="14">
        <v>1</v>
      </c>
      <c r="W24" s="14">
        <v>1</v>
      </c>
      <c r="X24" s="14">
        <v>1</v>
      </c>
      <c r="Y24" s="14">
        <v>0</v>
      </c>
      <c r="Z24" s="14">
        <v>0</v>
      </c>
      <c r="AA24" s="14">
        <v>4</v>
      </c>
      <c r="AB24" s="14">
        <v>3</v>
      </c>
      <c r="AC24" s="14">
        <v>21</v>
      </c>
      <c r="AD24" s="14">
        <v>11</v>
      </c>
      <c r="AE24" s="14">
        <v>0</v>
      </c>
      <c r="AF24" s="14">
        <v>0</v>
      </c>
      <c r="AG24" s="14">
        <v>19</v>
      </c>
      <c r="AH24" s="14">
        <v>9</v>
      </c>
      <c r="AI24" s="473">
        <v>46</v>
      </c>
      <c r="AJ24" s="473">
        <v>25</v>
      </c>
      <c r="AK24" s="14" t="s">
        <v>287</v>
      </c>
      <c r="AL24" s="14" t="s">
        <v>173</v>
      </c>
      <c r="AM24" s="14">
        <v>4</v>
      </c>
      <c r="AN24" s="14">
        <v>1</v>
      </c>
      <c r="AO24" s="14">
        <v>1</v>
      </c>
      <c r="AP24" s="14">
        <v>2</v>
      </c>
      <c r="AQ24" s="14">
        <v>2</v>
      </c>
      <c r="AR24" s="14">
        <v>0</v>
      </c>
      <c r="AS24" s="14">
        <v>2</v>
      </c>
      <c r="AT24" s="14">
        <v>12</v>
      </c>
      <c r="AU24" s="14">
        <v>8</v>
      </c>
      <c r="AV24" s="14">
        <v>1</v>
      </c>
      <c r="AW24" s="14">
        <v>9</v>
      </c>
      <c r="AX24" s="14">
        <v>18</v>
      </c>
      <c r="AY24" s="14">
        <v>7</v>
      </c>
      <c r="AZ24" s="14">
        <v>0</v>
      </c>
      <c r="BA24" s="14">
        <v>0</v>
      </c>
      <c r="BB24" s="14">
        <f t="shared" si="3"/>
        <v>25</v>
      </c>
      <c r="BC24" s="14">
        <v>0</v>
      </c>
      <c r="BD24" s="14">
        <v>1</v>
      </c>
      <c r="BE24" s="14">
        <v>1</v>
      </c>
      <c r="BF24" s="14">
        <v>0</v>
      </c>
    </row>
    <row r="25" spans="1:58" ht="15" customHeight="1">
      <c r="A25" s="14" t="s">
        <v>288</v>
      </c>
      <c r="B25" s="14" t="s">
        <v>198</v>
      </c>
      <c r="C25" s="14">
        <v>168</v>
      </c>
      <c r="D25" s="14">
        <v>82</v>
      </c>
      <c r="E25" s="14">
        <v>94</v>
      </c>
      <c r="F25" s="14">
        <v>60</v>
      </c>
      <c r="G25" s="14">
        <v>48</v>
      </c>
      <c r="H25" s="14">
        <v>18</v>
      </c>
      <c r="I25" s="14">
        <v>44</v>
      </c>
      <c r="J25" s="14">
        <v>21</v>
      </c>
      <c r="K25" s="14">
        <v>129</v>
      </c>
      <c r="L25" s="14">
        <v>69</v>
      </c>
      <c r="M25" s="14">
        <v>33</v>
      </c>
      <c r="N25" s="14">
        <v>6</v>
      </c>
      <c r="O25" s="14">
        <v>36</v>
      </c>
      <c r="P25" s="14">
        <v>13</v>
      </c>
      <c r="Q25" s="473">
        <v>552</v>
      </c>
      <c r="R25" s="473">
        <v>269</v>
      </c>
      <c r="S25" s="14" t="s">
        <v>288</v>
      </c>
      <c r="T25" s="14" t="s">
        <v>198</v>
      </c>
      <c r="U25" s="14">
        <v>6</v>
      </c>
      <c r="V25" s="14">
        <v>3</v>
      </c>
      <c r="W25" s="14">
        <v>0</v>
      </c>
      <c r="X25" s="14">
        <v>0</v>
      </c>
      <c r="Y25" s="14">
        <v>4</v>
      </c>
      <c r="Z25" s="14">
        <v>3</v>
      </c>
      <c r="AA25" s="14">
        <v>9</v>
      </c>
      <c r="AB25" s="14">
        <v>1</v>
      </c>
      <c r="AC25" s="14">
        <v>27</v>
      </c>
      <c r="AD25" s="14">
        <v>11</v>
      </c>
      <c r="AE25" s="14">
        <v>14</v>
      </c>
      <c r="AF25" s="14">
        <v>1</v>
      </c>
      <c r="AG25" s="14">
        <v>18</v>
      </c>
      <c r="AH25" s="14">
        <v>9</v>
      </c>
      <c r="AI25" s="473">
        <v>78</v>
      </c>
      <c r="AJ25" s="473">
        <v>28</v>
      </c>
      <c r="AK25" s="14" t="s">
        <v>288</v>
      </c>
      <c r="AL25" s="14" t="s">
        <v>198</v>
      </c>
      <c r="AM25" s="14">
        <v>4</v>
      </c>
      <c r="AN25" s="14">
        <v>2</v>
      </c>
      <c r="AO25" s="14">
        <v>1</v>
      </c>
      <c r="AP25" s="14">
        <v>1</v>
      </c>
      <c r="AQ25" s="14">
        <v>2</v>
      </c>
      <c r="AR25" s="14">
        <v>1</v>
      </c>
      <c r="AS25" s="14">
        <v>1</v>
      </c>
      <c r="AT25" s="14">
        <v>12</v>
      </c>
      <c r="AU25" s="14">
        <v>12</v>
      </c>
      <c r="AV25" s="14">
        <v>0</v>
      </c>
      <c r="AW25" s="14">
        <v>12</v>
      </c>
      <c r="AX25" s="14">
        <v>27</v>
      </c>
      <c r="AY25" s="14">
        <v>0</v>
      </c>
      <c r="AZ25" s="14">
        <v>0</v>
      </c>
      <c r="BA25" s="14">
        <v>0</v>
      </c>
      <c r="BB25" s="14">
        <f t="shared" si="3"/>
        <v>27</v>
      </c>
      <c r="BC25" s="14">
        <v>7</v>
      </c>
      <c r="BD25" s="14">
        <v>1</v>
      </c>
      <c r="BE25" s="14">
        <v>1</v>
      </c>
      <c r="BF25" s="14">
        <v>0</v>
      </c>
    </row>
    <row r="26" spans="1:58" ht="15" customHeight="1">
      <c r="A26" s="14" t="s">
        <v>288</v>
      </c>
      <c r="B26" s="14" t="s">
        <v>244</v>
      </c>
      <c r="C26" s="14">
        <v>212</v>
      </c>
      <c r="D26" s="14">
        <v>90</v>
      </c>
      <c r="E26" s="14">
        <v>52</v>
      </c>
      <c r="F26" s="14">
        <v>40</v>
      </c>
      <c r="G26" s="14">
        <v>46</v>
      </c>
      <c r="H26" s="14">
        <v>6</v>
      </c>
      <c r="I26" s="14">
        <v>69</v>
      </c>
      <c r="J26" s="14">
        <v>30</v>
      </c>
      <c r="K26" s="14">
        <v>58</v>
      </c>
      <c r="L26" s="14">
        <v>24</v>
      </c>
      <c r="M26" s="14">
        <v>37</v>
      </c>
      <c r="N26" s="14">
        <v>2</v>
      </c>
      <c r="O26" s="14">
        <v>50</v>
      </c>
      <c r="P26" s="14">
        <v>21</v>
      </c>
      <c r="Q26" s="473">
        <v>524</v>
      </c>
      <c r="R26" s="473">
        <v>213</v>
      </c>
      <c r="S26" s="14" t="s">
        <v>288</v>
      </c>
      <c r="T26" s="14" t="s">
        <v>244</v>
      </c>
      <c r="U26" s="14">
        <v>17</v>
      </c>
      <c r="V26" s="14">
        <v>7</v>
      </c>
      <c r="W26" s="14">
        <v>0</v>
      </c>
      <c r="X26" s="14">
        <v>0</v>
      </c>
      <c r="Y26" s="14">
        <v>9</v>
      </c>
      <c r="Z26" s="14">
        <v>2</v>
      </c>
      <c r="AA26" s="14">
        <v>8</v>
      </c>
      <c r="AB26" s="14">
        <v>5</v>
      </c>
      <c r="AC26" s="14">
        <v>20</v>
      </c>
      <c r="AD26" s="14">
        <v>9</v>
      </c>
      <c r="AE26" s="14">
        <v>11</v>
      </c>
      <c r="AF26" s="14">
        <v>0</v>
      </c>
      <c r="AG26" s="14">
        <v>18</v>
      </c>
      <c r="AH26" s="14">
        <v>7</v>
      </c>
      <c r="AI26" s="473">
        <v>83</v>
      </c>
      <c r="AJ26" s="473">
        <v>30</v>
      </c>
      <c r="AK26" s="14" t="s">
        <v>288</v>
      </c>
      <c r="AL26" s="14" t="s">
        <v>244</v>
      </c>
      <c r="AM26" s="14">
        <v>4</v>
      </c>
      <c r="AN26" s="14">
        <v>1</v>
      </c>
      <c r="AO26" s="14">
        <v>1</v>
      </c>
      <c r="AP26" s="14">
        <v>1</v>
      </c>
      <c r="AQ26" s="14">
        <v>1</v>
      </c>
      <c r="AR26" s="14">
        <v>1</v>
      </c>
      <c r="AS26" s="14">
        <v>1</v>
      </c>
      <c r="AT26" s="14">
        <v>10</v>
      </c>
      <c r="AU26" s="14">
        <v>10</v>
      </c>
      <c r="AV26" s="14">
        <v>0</v>
      </c>
      <c r="AW26" s="14">
        <v>10</v>
      </c>
      <c r="AX26" s="14">
        <v>16</v>
      </c>
      <c r="AY26" s="14">
        <v>2</v>
      </c>
      <c r="AZ26" s="14">
        <v>0</v>
      </c>
      <c r="BA26" s="14">
        <v>0</v>
      </c>
      <c r="BB26" s="14">
        <f t="shared" si="3"/>
        <v>18</v>
      </c>
      <c r="BC26" s="14">
        <v>6</v>
      </c>
      <c r="BD26" s="14">
        <v>1</v>
      </c>
      <c r="BE26" s="14">
        <v>1</v>
      </c>
      <c r="BF26" s="14">
        <v>0</v>
      </c>
    </row>
    <row r="27" spans="1:58" ht="15" customHeight="1">
      <c r="A27" s="14" t="s">
        <v>288</v>
      </c>
      <c r="B27" s="14" t="s">
        <v>202</v>
      </c>
      <c r="C27" s="14">
        <v>582</v>
      </c>
      <c r="D27" s="14">
        <v>269</v>
      </c>
      <c r="E27" s="14">
        <v>215</v>
      </c>
      <c r="F27" s="14">
        <v>146</v>
      </c>
      <c r="G27" s="14">
        <v>112</v>
      </c>
      <c r="H27" s="14">
        <v>31</v>
      </c>
      <c r="I27" s="14">
        <v>215</v>
      </c>
      <c r="J27" s="14">
        <v>107</v>
      </c>
      <c r="K27" s="14">
        <v>219</v>
      </c>
      <c r="L27" s="14">
        <v>126</v>
      </c>
      <c r="M27" s="14">
        <v>136</v>
      </c>
      <c r="N27" s="14">
        <v>37</v>
      </c>
      <c r="O27" s="14">
        <v>246</v>
      </c>
      <c r="P27" s="14">
        <v>113</v>
      </c>
      <c r="Q27" s="473">
        <v>1725</v>
      </c>
      <c r="R27" s="473">
        <v>829</v>
      </c>
      <c r="S27" s="14" t="s">
        <v>288</v>
      </c>
      <c r="T27" s="14" t="s">
        <v>202</v>
      </c>
      <c r="U27" s="14">
        <v>41</v>
      </c>
      <c r="V27" s="14">
        <v>17</v>
      </c>
      <c r="W27" s="14">
        <v>4</v>
      </c>
      <c r="X27" s="14">
        <v>2</v>
      </c>
      <c r="Y27" s="14">
        <v>6</v>
      </c>
      <c r="Z27" s="14">
        <v>0</v>
      </c>
      <c r="AA27" s="14">
        <v>9</v>
      </c>
      <c r="AB27" s="14">
        <v>5</v>
      </c>
      <c r="AC27" s="14">
        <v>57</v>
      </c>
      <c r="AD27" s="14">
        <v>27</v>
      </c>
      <c r="AE27" s="14">
        <v>51</v>
      </c>
      <c r="AF27" s="14">
        <v>11</v>
      </c>
      <c r="AG27" s="14">
        <v>97</v>
      </c>
      <c r="AH27" s="14">
        <v>40</v>
      </c>
      <c r="AI27" s="473">
        <v>265</v>
      </c>
      <c r="AJ27" s="473">
        <v>102</v>
      </c>
      <c r="AK27" s="14" t="s">
        <v>288</v>
      </c>
      <c r="AL27" s="14" t="s">
        <v>202</v>
      </c>
      <c r="AM27" s="14">
        <v>11</v>
      </c>
      <c r="AN27" s="14">
        <v>4</v>
      </c>
      <c r="AO27" s="14">
        <v>2</v>
      </c>
      <c r="AP27" s="14">
        <v>4</v>
      </c>
      <c r="AQ27" s="14">
        <v>4</v>
      </c>
      <c r="AR27" s="14">
        <v>3</v>
      </c>
      <c r="AS27" s="14">
        <v>5</v>
      </c>
      <c r="AT27" s="14">
        <v>33</v>
      </c>
      <c r="AU27" s="14">
        <v>33</v>
      </c>
      <c r="AV27" s="14">
        <v>0</v>
      </c>
      <c r="AW27" s="14">
        <v>33</v>
      </c>
      <c r="AX27" s="14">
        <v>65</v>
      </c>
      <c r="AY27" s="14">
        <v>0</v>
      </c>
      <c r="AZ27" s="14">
        <v>0</v>
      </c>
      <c r="BA27" s="14">
        <v>0</v>
      </c>
      <c r="BB27" s="14">
        <f t="shared" si="3"/>
        <v>65</v>
      </c>
      <c r="BC27" s="14">
        <v>31</v>
      </c>
      <c r="BD27" s="14">
        <v>1</v>
      </c>
      <c r="BE27" s="14">
        <v>1</v>
      </c>
      <c r="BF27" s="14">
        <v>0</v>
      </c>
    </row>
    <row r="28" spans="1:58" ht="15" customHeight="1">
      <c r="A28" s="14" t="s">
        <v>288</v>
      </c>
      <c r="B28" s="14" t="s">
        <v>245</v>
      </c>
      <c r="C28" s="14">
        <v>72</v>
      </c>
      <c r="D28" s="14">
        <v>24</v>
      </c>
      <c r="E28" s="14">
        <v>0</v>
      </c>
      <c r="F28" s="14">
        <v>0</v>
      </c>
      <c r="G28" s="14">
        <v>14</v>
      </c>
      <c r="H28" s="14">
        <v>4</v>
      </c>
      <c r="I28" s="14">
        <v>35</v>
      </c>
      <c r="J28" s="14">
        <v>14</v>
      </c>
      <c r="K28" s="14">
        <v>0</v>
      </c>
      <c r="L28" s="14">
        <v>0</v>
      </c>
      <c r="M28" s="14">
        <v>11</v>
      </c>
      <c r="N28" s="14">
        <v>4</v>
      </c>
      <c r="O28" s="14">
        <v>15</v>
      </c>
      <c r="P28" s="14">
        <v>3</v>
      </c>
      <c r="Q28" s="473">
        <v>147</v>
      </c>
      <c r="R28" s="473">
        <v>49</v>
      </c>
      <c r="S28" s="14" t="s">
        <v>288</v>
      </c>
      <c r="T28" s="14" t="s">
        <v>245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473">
        <v>0</v>
      </c>
      <c r="AJ28" s="473">
        <v>0</v>
      </c>
      <c r="AK28" s="14" t="s">
        <v>288</v>
      </c>
      <c r="AL28" s="14" t="s">
        <v>245</v>
      </c>
      <c r="AM28" s="14">
        <v>2</v>
      </c>
      <c r="AN28" s="14">
        <v>0</v>
      </c>
      <c r="AO28" s="14">
        <v>1</v>
      </c>
      <c r="AP28" s="14">
        <v>1</v>
      </c>
      <c r="AQ28" s="14">
        <v>0</v>
      </c>
      <c r="AR28" s="14">
        <v>1</v>
      </c>
      <c r="AS28" s="14">
        <v>1</v>
      </c>
      <c r="AT28" s="14">
        <v>6</v>
      </c>
      <c r="AU28" s="14">
        <v>8</v>
      </c>
      <c r="AV28" s="14">
        <v>0</v>
      </c>
      <c r="AW28" s="14">
        <v>8</v>
      </c>
      <c r="AX28" s="14">
        <v>10</v>
      </c>
      <c r="AY28" s="14">
        <v>1</v>
      </c>
      <c r="AZ28" s="14">
        <v>0</v>
      </c>
      <c r="BA28" s="14">
        <v>0</v>
      </c>
      <c r="BB28" s="14">
        <f t="shared" si="3"/>
        <v>11</v>
      </c>
      <c r="BC28" s="14">
        <v>3</v>
      </c>
      <c r="BD28" s="14">
        <v>1</v>
      </c>
      <c r="BE28" s="14">
        <v>1</v>
      </c>
      <c r="BF28" s="14">
        <v>0</v>
      </c>
    </row>
    <row r="29" spans="1:58" ht="15" customHeight="1">
      <c r="A29" s="14" t="s">
        <v>288</v>
      </c>
      <c r="B29" s="14" t="s">
        <v>203</v>
      </c>
      <c r="C29" s="14">
        <v>212</v>
      </c>
      <c r="D29" s="14">
        <v>84</v>
      </c>
      <c r="E29" s="14">
        <v>50</v>
      </c>
      <c r="F29" s="14">
        <v>26</v>
      </c>
      <c r="G29" s="14">
        <v>43</v>
      </c>
      <c r="H29" s="14">
        <v>12</v>
      </c>
      <c r="I29" s="14">
        <v>58</v>
      </c>
      <c r="J29" s="14">
        <v>18</v>
      </c>
      <c r="K29" s="14">
        <v>75</v>
      </c>
      <c r="L29" s="14">
        <v>41</v>
      </c>
      <c r="M29" s="14">
        <v>26</v>
      </c>
      <c r="N29" s="14">
        <v>12</v>
      </c>
      <c r="O29" s="14">
        <v>57</v>
      </c>
      <c r="P29" s="14">
        <v>18</v>
      </c>
      <c r="Q29" s="473">
        <v>521</v>
      </c>
      <c r="R29" s="473">
        <v>211</v>
      </c>
      <c r="S29" s="14" t="s">
        <v>288</v>
      </c>
      <c r="T29" s="14" t="s">
        <v>203</v>
      </c>
      <c r="U29" s="14">
        <v>23</v>
      </c>
      <c r="V29" s="14">
        <v>12</v>
      </c>
      <c r="W29" s="14">
        <v>0</v>
      </c>
      <c r="X29" s="14">
        <v>0</v>
      </c>
      <c r="Y29" s="14">
        <v>9</v>
      </c>
      <c r="Z29" s="14">
        <v>3</v>
      </c>
      <c r="AA29" s="14">
        <v>7</v>
      </c>
      <c r="AB29" s="14">
        <v>3</v>
      </c>
      <c r="AC29" s="14">
        <v>19</v>
      </c>
      <c r="AD29" s="14">
        <v>10</v>
      </c>
      <c r="AE29" s="14">
        <v>5</v>
      </c>
      <c r="AF29" s="14">
        <v>4</v>
      </c>
      <c r="AG29" s="14">
        <v>11</v>
      </c>
      <c r="AH29" s="14">
        <v>5</v>
      </c>
      <c r="AI29" s="473">
        <v>74</v>
      </c>
      <c r="AJ29" s="473">
        <v>37</v>
      </c>
      <c r="AK29" s="14" t="s">
        <v>288</v>
      </c>
      <c r="AL29" s="14" t="s">
        <v>203</v>
      </c>
      <c r="AM29" s="14">
        <v>4</v>
      </c>
      <c r="AN29" s="14">
        <v>1</v>
      </c>
      <c r="AO29" s="14">
        <v>1</v>
      </c>
      <c r="AP29" s="14">
        <v>1</v>
      </c>
      <c r="AQ29" s="14">
        <v>2</v>
      </c>
      <c r="AR29" s="14">
        <v>1</v>
      </c>
      <c r="AS29" s="14">
        <v>1</v>
      </c>
      <c r="AT29" s="14">
        <v>11</v>
      </c>
      <c r="AU29" s="14">
        <v>9</v>
      </c>
      <c r="AV29" s="14">
        <v>2</v>
      </c>
      <c r="AW29" s="14">
        <v>11</v>
      </c>
      <c r="AX29" s="14">
        <v>21</v>
      </c>
      <c r="AY29" s="14">
        <v>1</v>
      </c>
      <c r="AZ29" s="14">
        <v>0</v>
      </c>
      <c r="BA29" s="14">
        <v>0</v>
      </c>
      <c r="BB29" s="14">
        <f t="shared" si="3"/>
        <v>22</v>
      </c>
      <c r="BC29" s="14">
        <v>7</v>
      </c>
      <c r="BD29" s="14">
        <v>1</v>
      </c>
      <c r="BE29" s="14">
        <v>1</v>
      </c>
      <c r="BF29" s="14">
        <v>0</v>
      </c>
    </row>
    <row r="30" spans="1:58" ht="15" customHeight="1">
      <c r="A30" s="14" t="s">
        <v>288</v>
      </c>
      <c r="B30" s="14" t="s">
        <v>204</v>
      </c>
      <c r="C30" s="14">
        <v>96</v>
      </c>
      <c r="D30" s="14">
        <v>38</v>
      </c>
      <c r="E30" s="14">
        <v>37</v>
      </c>
      <c r="F30" s="14">
        <v>16</v>
      </c>
      <c r="G30" s="14">
        <v>11</v>
      </c>
      <c r="H30" s="14">
        <v>3</v>
      </c>
      <c r="I30" s="14">
        <v>41</v>
      </c>
      <c r="J30" s="14">
        <v>17</v>
      </c>
      <c r="K30" s="14">
        <v>83</v>
      </c>
      <c r="L30" s="14">
        <v>37</v>
      </c>
      <c r="M30" s="14">
        <v>0</v>
      </c>
      <c r="N30" s="14">
        <v>0</v>
      </c>
      <c r="O30" s="14">
        <v>46</v>
      </c>
      <c r="P30" s="14">
        <v>22</v>
      </c>
      <c r="Q30" s="473">
        <v>314</v>
      </c>
      <c r="R30" s="473">
        <v>133</v>
      </c>
      <c r="S30" s="14" t="s">
        <v>288</v>
      </c>
      <c r="T30" s="14" t="s">
        <v>204</v>
      </c>
      <c r="U30" s="14">
        <v>6</v>
      </c>
      <c r="V30" s="14">
        <v>1</v>
      </c>
      <c r="W30" s="14">
        <v>0</v>
      </c>
      <c r="X30" s="14">
        <v>0</v>
      </c>
      <c r="Y30" s="14">
        <v>0</v>
      </c>
      <c r="Z30" s="14">
        <v>0</v>
      </c>
      <c r="AA30" s="14">
        <v>2</v>
      </c>
      <c r="AB30" s="14">
        <v>0</v>
      </c>
      <c r="AC30" s="14">
        <v>20</v>
      </c>
      <c r="AD30" s="14">
        <v>10</v>
      </c>
      <c r="AE30" s="14">
        <v>0</v>
      </c>
      <c r="AF30" s="14">
        <v>0</v>
      </c>
      <c r="AG30" s="14">
        <v>10</v>
      </c>
      <c r="AH30" s="14">
        <v>5</v>
      </c>
      <c r="AI30" s="473">
        <v>38</v>
      </c>
      <c r="AJ30" s="473">
        <v>16</v>
      </c>
      <c r="AK30" s="14" t="s">
        <v>288</v>
      </c>
      <c r="AL30" s="14" t="s">
        <v>204</v>
      </c>
      <c r="AM30" s="14">
        <v>2</v>
      </c>
      <c r="AN30" s="14">
        <v>1</v>
      </c>
      <c r="AO30" s="14">
        <v>1</v>
      </c>
      <c r="AP30" s="14">
        <v>1</v>
      </c>
      <c r="AQ30" s="14">
        <v>2</v>
      </c>
      <c r="AR30" s="14">
        <v>0</v>
      </c>
      <c r="AS30" s="14">
        <v>1</v>
      </c>
      <c r="AT30" s="14">
        <v>8</v>
      </c>
      <c r="AU30" s="14">
        <v>8</v>
      </c>
      <c r="AV30" s="14">
        <v>0</v>
      </c>
      <c r="AW30" s="14">
        <v>8</v>
      </c>
      <c r="AX30" s="14">
        <v>18</v>
      </c>
      <c r="AY30" s="14">
        <v>2</v>
      </c>
      <c r="AZ30" s="14">
        <v>0</v>
      </c>
      <c r="BA30" s="14">
        <v>1</v>
      </c>
      <c r="BB30" s="14">
        <f t="shared" si="3"/>
        <v>21</v>
      </c>
      <c r="BC30" s="14">
        <v>0</v>
      </c>
      <c r="BD30" s="14">
        <v>1</v>
      </c>
      <c r="BE30" s="14">
        <v>1</v>
      </c>
      <c r="BF30" s="14">
        <v>0</v>
      </c>
    </row>
    <row r="31" spans="1:58">
      <c r="A31" s="8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153"/>
      <c r="R31" s="15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153"/>
      <c r="AJ31" s="153"/>
      <c r="AK31" s="35"/>
      <c r="AL31" s="35"/>
      <c r="AM31" s="35"/>
      <c r="AN31" s="35"/>
      <c r="AO31" s="35"/>
      <c r="AP31" s="35"/>
      <c r="AQ31" s="35"/>
      <c r="AR31" s="35"/>
      <c r="AS31" s="35"/>
      <c r="AT31" s="200"/>
      <c r="AU31" s="35"/>
      <c r="AV31" s="82"/>
      <c r="AW31" s="35"/>
      <c r="AX31" s="35"/>
      <c r="AY31" s="35"/>
      <c r="AZ31" s="35"/>
      <c r="BA31" s="35"/>
      <c r="BB31" s="35"/>
      <c r="BC31" s="35"/>
      <c r="BD31" s="35"/>
      <c r="BE31" s="82"/>
      <c r="BF31" s="82"/>
    </row>
    <row r="32" spans="1:58" ht="12.7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154"/>
      <c r="Q32" s="154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154"/>
      <c r="AI32" s="154"/>
      <c r="AJ32" s="36"/>
      <c r="AK32" s="36"/>
      <c r="AL32" s="36"/>
      <c r="AM32" s="36"/>
      <c r="AN32" s="36"/>
      <c r="AO32" s="36"/>
      <c r="AP32" s="36"/>
      <c r="AQ32" s="36"/>
      <c r="AR32" s="36"/>
      <c r="AS32" s="201"/>
      <c r="AT32" s="36"/>
      <c r="AU32" s="145"/>
      <c r="AV32" s="36"/>
      <c r="AW32" s="36"/>
      <c r="AX32" s="36"/>
      <c r="AY32" s="36"/>
      <c r="AZ32" s="36"/>
      <c r="BA32" s="36"/>
      <c r="BB32" s="36"/>
      <c r="BC32" s="36"/>
    </row>
    <row r="33" spans="1:65">
      <c r="A33" s="21" t="s">
        <v>415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147"/>
      <c r="Q33" s="147"/>
      <c r="R33" s="21"/>
      <c r="S33" s="21" t="s">
        <v>416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147"/>
      <c r="AI33" s="147"/>
      <c r="AJ33" s="21"/>
      <c r="AK33" s="21" t="s">
        <v>25</v>
      </c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33"/>
      <c r="BE33" s="33"/>
      <c r="BF33" s="33"/>
    </row>
    <row r="34" spans="1:65">
      <c r="A34" s="21" t="s">
        <v>190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147"/>
      <c r="Q34" s="147"/>
      <c r="R34" s="21"/>
      <c r="S34" s="21" t="s">
        <v>190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147"/>
      <c r="AI34" s="147"/>
      <c r="AJ34" s="21"/>
      <c r="AK34" s="21" t="s">
        <v>192</v>
      </c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33"/>
      <c r="BE34" s="33"/>
      <c r="BF34" s="33"/>
    </row>
    <row r="35" spans="1:65">
      <c r="A35" s="21" t="s">
        <v>279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147"/>
      <c r="Q35" s="147"/>
      <c r="R35" s="21"/>
      <c r="S35" s="21" t="s">
        <v>279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147"/>
      <c r="AI35" s="147"/>
      <c r="AJ35" s="21"/>
      <c r="AK35" s="21" t="s">
        <v>279</v>
      </c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33"/>
      <c r="BE35" s="33"/>
      <c r="BF35" s="33"/>
    </row>
    <row r="36" spans="1:6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48"/>
      <c r="R36" s="148"/>
      <c r="S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148"/>
      <c r="AJ36" s="148"/>
      <c r="AK36" s="20"/>
      <c r="AM36" s="20"/>
      <c r="AN36" s="20"/>
      <c r="AO36" s="20"/>
      <c r="AP36" s="20"/>
      <c r="AQ36" s="20"/>
      <c r="AR36" s="20"/>
      <c r="AS36" s="20"/>
      <c r="AT36" s="58"/>
      <c r="AU36" s="20"/>
      <c r="AV36" s="20"/>
      <c r="AW36" s="20"/>
      <c r="AX36" s="20"/>
      <c r="AY36" s="20"/>
      <c r="AZ36" s="20"/>
      <c r="BA36" s="20"/>
      <c r="BB36" s="20"/>
    </row>
    <row r="37" spans="1:65">
      <c r="A37" s="57" t="s">
        <v>261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1" t="s">
        <v>112</v>
      </c>
      <c r="P37" s="21"/>
      <c r="Q37" s="148"/>
      <c r="R37" s="148"/>
      <c r="S37" s="57" t="s">
        <v>261</v>
      </c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 t="s">
        <v>112</v>
      </c>
      <c r="AH37" s="21"/>
      <c r="AI37" s="148"/>
      <c r="AJ37" s="148"/>
      <c r="AK37" s="57" t="s">
        <v>261</v>
      </c>
      <c r="AM37" s="20"/>
      <c r="AN37" s="20"/>
      <c r="AO37" s="20"/>
      <c r="AP37" s="20"/>
      <c r="AQ37" s="20"/>
      <c r="AR37" s="20"/>
      <c r="AS37" s="20"/>
      <c r="AT37" s="58"/>
      <c r="AU37" s="20"/>
      <c r="AV37" s="20"/>
      <c r="AW37" s="20"/>
      <c r="AX37" s="20"/>
      <c r="AY37" s="20"/>
      <c r="AZ37" s="20"/>
      <c r="BB37" s="21"/>
      <c r="BE37" s="21" t="s">
        <v>112</v>
      </c>
    </row>
    <row r="38" spans="1:65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48"/>
      <c r="R38" s="148"/>
      <c r="S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148"/>
      <c r="AJ38" s="148"/>
      <c r="AK38" s="20"/>
      <c r="AM38" s="20"/>
      <c r="AN38" s="20"/>
      <c r="AO38" s="20"/>
      <c r="AP38" s="20"/>
      <c r="AQ38" s="20"/>
      <c r="AR38" s="20"/>
      <c r="AS38" s="20"/>
      <c r="AT38" s="58"/>
      <c r="AU38" s="20"/>
      <c r="AV38" s="20"/>
      <c r="AW38" s="20"/>
      <c r="AX38" s="20"/>
      <c r="AY38" s="20"/>
      <c r="AZ38" s="20"/>
      <c r="BA38" s="20"/>
      <c r="BB38" s="20"/>
    </row>
    <row r="39" spans="1:65" s="363" customFormat="1" ht="16.5" customHeight="1">
      <c r="A39" s="395"/>
      <c r="B39" s="325"/>
      <c r="C39" s="326" t="s">
        <v>97</v>
      </c>
      <c r="D39" s="327"/>
      <c r="E39" s="326" t="s">
        <v>98</v>
      </c>
      <c r="F39" s="327"/>
      <c r="G39" s="326" t="s">
        <v>99</v>
      </c>
      <c r="H39" s="327"/>
      <c r="I39" s="326" t="s">
        <v>100</v>
      </c>
      <c r="J39" s="327"/>
      <c r="K39" s="326" t="s">
        <v>101</v>
      </c>
      <c r="L39" s="327"/>
      <c r="M39" s="326" t="s">
        <v>102</v>
      </c>
      <c r="N39" s="327"/>
      <c r="O39" s="326" t="s">
        <v>103</v>
      </c>
      <c r="P39" s="327"/>
      <c r="Q39" s="476" t="s">
        <v>73</v>
      </c>
      <c r="R39" s="477"/>
      <c r="S39" s="325"/>
      <c r="T39" s="325"/>
      <c r="U39" s="326" t="s">
        <v>97</v>
      </c>
      <c r="V39" s="327"/>
      <c r="W39" s="326" t="s">
        <v>98</v>
      </c>
      <c r="X39" s="327"/>
      <c r="Y39" s="326" t="s">
        <v>99</v>
      </c>
      <c r="Z39" s="327"/>
      <c r="AA39" s="326" t="s">
        <v>100</v>
      </c>
      <c r="AB39" s="327"/>
      <c r="AC39" s="326" t="s">
        <v>101</v>
      </c>
      <c r="AD39" s="327"/>
      <c r="AE39" s="326" t="s">
        <v>102</v>
      </c>
      <c r="AF39" s="327"/>
      <c r="AG39" s="326" t="s">
        <v>103</v>
      </c>
      <c r="AH39" s="327"/>
      <c r="AI39" s="476" t="s">
        <v>73</v>
      </c>
      <c r="AJ39" s="477"/>
      <c r="AK39" s="325"/>
      <c r="AL39" s="357"/>
      <c r="AM39" s="150" t="s">
        <v>277</v>
      </c>
      <c r="AN39" s="358"/>
      <c r="AO39" s="358"/>
      <c r="AP39" s="358"/>
      <c r="AQ39" s="358"/>
      <c r="AR39" s="358"/>
      <c r="AS39" s="358"/>
      <c r="AT39" s="359"/>
      <c r="AU39" s="360" t="s">
        <v>47</v>
      </c>
      <c r="AV39" s="361"/>
      <c r="AW39" s="362"/>
      <c r="AX39" s="209" t="s">
        <v>259</v>
      </c>
      <c r="AY39" s="241"/>
      <c r="AZ39" s="92"/>
      <c r="BA39" s="404"/>
      <c r="BB39" s="91"/>
      <c r="BC39" s="405"/>
      <c r="BD39" s="312" t="s">
        <v>176</v>
      </c>
      <c r="BE39" s="303"/>
      <c r="BF39" s="317">
        <v>0</v>
      </c>
      <c r="BH39" s="12"/>
      <c r="BI39" s="12"/>
      <c r="BJ39" s="12"/>
      <c r="BK39" s="12"/>
      <c r="BL39" s="12"/>
      <c r="BM39" s="12"/>
    </row>
    <row r="40" spans="1:65" s="364" customFormat="1" ht="25.5" customHeight="1">
      <c r="A40" s="396" t="s">
        <v>338</v>
      </c>
      <c r="B40" s="186" t="s">
        <v>191</v>
      </c>
      <c r="C40" s="186" t="s">
        <v>257</v>
      </c>
      <c r="D40" s="186" t="s">
        <v>79</v>
      </c>
      <c r="E40" s="186" t="s">
        <v>257</v>
      </c>
      <c r="F40" s="186" t="s">
        <v>79</v>
      </c>
      <c r="G40" s="186" t="s">
        <v>257</v>
      </c>
      <c r="H40" s="186" t="s">
        <v>79</v>
      </c>
      <c r="I40" s="186" t="s">
        <v>257</v>
      </c>
      <c r="J40" s="186" t="s">
        <v>79</v>
      </c>
      <c r="K40" s="186" t="s">
        <v>257</v>
      </c>
      <c r="L40" s="186" t="s">
        <v>79</v>
      </c>
      <c r="M40" s="186" t="s">
        <v>257</v>
      </c>
      <c r="N40" s="186" t="s">
        <v>79</v>
      </c>
      <c r="O40" s="186" t="s">
        <v>257</v>
      </c>
      <c r="P40" s="186" t="s">
        <v>79</v>
      </c>
      <c r="Q40" s="490" t="s">
        <v>257</v>
      </c>
      <c r="R40" s="490" t="s">
        <v>79</v>
      </c>
      <c r="S40" s="396" t="s">
        <v>338</v>
      </c>
      <c r="T40" s="186" t="s">
        <v>191</v>
      </c>
      <c r="U40" s="186" t="s">
        <v>257</v>
      </c>
      <c r="V40" s="186" t="s">
        <v>79</v>
      </c>
      <c r="W40" s="186" t="s">
        <v>257</v>
      </c>
      <c r="X40" s="186" t="s">
        <v>79</v>
      </c>
      <c r="Y40" s="186" t="s">
        <v>257</v>
      </c>
      <c r="Z40" s="186" t="s">
        <v>79</v>
      </c>
      <c r="AA40" s="186" t="s">
        <v>257</v>
      </c>
      <c r="AB40" s="186" t="s">
        <v>79</v>
      </c>
      <c r="AC40" s="186" t="s">
        <v>257</v>
      </c>
      <c r="AD40" s="186" t="s">
        <v>79</v>
      </c>
      <c r="AE40" s="186" t="s">
        <v>257</v>
      </c>
      <c r="AF40" s="186" t="s">
        <v>79</v>
      </c>
      <c r="AG40" s="186" t="s">
        <v>257</v>
      </c>
      <c r="AH40" s="186" t="s">
        <v>79</v>
      </c>
      <c r="AI40" s="490" t="s">
        <v>257</v>
      </c>
      <c r="AJ40" s="490" t="s">
        <v>79</v>
      </c>
      <c r="AK40" s="396" t="s">
        <v>338</v>
      </c>
      <c r="AL40" s="186" t="s">
        <v>191</v>
      </c>
      <c r="AM40" s="355" t="s">
        <v>97</v>
      </c>
      <c r="AN40" s="355" t="s">
        <v>105</v>
      </c>
      <c r="AO40" s="355" t="s">
        <v>106</v>
      </c>
      <c r="AP40" s="355" t="s">
        <v>107</v>
      </c>
      <c r="AQ40" s="355" t="s">
        <v>108</v>
      </c>
      <c r="AR40" s="355" t="s">
        <v>109</v>
      </c>
      <c r="AS40" s="355" t="s">
        <v>110</v>
      </c>
      <c r="AT40" s="356" t="s">
        <v>73</v>
      </c>
      <c r="AU40" s="365" t="s">
        <v>183</v>
      </c>
      <c r="AV40" s="339" t="s">
        <v>184</v>
      </c>
      <c r="AW40" s="339" t="s">
        <v>182</v>
      </c>
      <c r="AX40" s="343" t="s">
        <v>258</v>
      </c>
      <c r="AY40" s="271" t="s">
        <v>185</v>
      </c>
      <c r="AZ40" s="271" t="s">
        <v>90</v>
      </c>
      <c r="BA40" s="271" t="s">
        <v>186</v>
      </c>
      <c r="BB40" s="272" t="s">
        <v>339</v>
      </c>
      <c r="BC40" s="271" t="s">
        <v>58</v>
      </c>
      <c r="BD40" s="300" t="s">
        <v>65</v>
      </c>
      <c r="BE40" s="294" t="s">
        <v>63</v>
      </c>
      <c r="BF40" s="300" t="s">
        <v>66</v>
      </c>
      <c r="BH40" s="12"/>
      <c r="BI40" s="12"/>
      <c r="BJ40" s="12"/>
      <c r="BK40" s="12"/>
      <c r="BL40" s="12"/>
      <c r="BM40" s="12"/>
    </row>
    <row r="41" spans="1:65">
      <c r="A41" s="105"/>
      <c r="B41" s="6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491"/>
      <c r="R41" s="491"/>
      <c r="S41" s="67"/>
      <c r="T41" s="6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491"/>
      <c r="AJ41" s="491"/>
      <c r="AK41" s="67"/>
      <c r="AL41" s="6"/>
      <c r="AM41" s="183"/>
      <c r="AN41" s="183"/>
      <c r="AO41" s="183"/>
      <c r="AP41" s="183"/>
      <c r="AQ41" s="183"/>
      <c r="AR41" s="183"/>
      <c r="AS41" s="183"/>
      <c r="AT41" s="138"/>
      <c r="AU41" s="180"/>
      <c r="AV41" s="187"/>
      <c r="AW41" s="180"/>
      <c r="AX41" s="178"/>
      <c r="AY41" s="178"/>
      <c r="AZ41" s="138"/>
      <c r="BA41" s="178"/>
      <c r="BB41" s="138"/>
      <c r="BC41" s="180"/>
      <c r="BD41" s="180"/>
      <c r="BE41" s="105"/>
      <c r="BF41" s="105"/>
    </row>
    <row r="42" spans="1:65">
      <c r="A42" s="16"/>
      <c r="B42" s="8" t="s">
        <v>81</v>
      </c>
      <c r="C42" s="8">
        <f>SUM(C44:C51:C52)</f>
        <v>2093</v>
      </c>
      <c r="D42" s="8">
        <f>SUM(D44:D51:D52)</f>
        <v>921</v>
      </c>
      <c r="E42" s="8">
        <f>SUM(E44:E51:E52)</f>
        <v>681</v>
      </c>
      <c r="F42" s="8">
        <f>SUM(F44:F51:F52)</f>
        <v>383</v>
      </c>
      <c r="G42" s="8">
        <f>SUM(G44:G51:G52)</f>
        <v>191</v>
      </c>
      <c r="H42" s="8">
        <f>SUM(H44:H51:H52)</f>
        <v>55</v>
      </c>
      <c r="I42" s="8">
        <f>SUM(I44:I51:I52)</f>
        <v>880</v>
      </c>
      <c r="J42" s="8">
        <f>SUM(J44:J51:J52)</f>
        <v>316</v>
      </c>
      <c r="K42" s="8">
        <f>SUM(K44:K51:K52)</f>
        <v>868</v>
      </c>
      <c r="L42" s="8">
        <f>SUM(L44:L51:L52)</f>
        <v>447</v>
      </c>
      <c r="M42" s="8">
        <f>SUM(M44:M51:M52)</f>
        <v>125</v>
      </c>
      <c r="N42" s="8">
        <f>SUM(N44:N51:N52)</f>
        <v>30</v>
      </c>
      <c r="O42" s="8">
        <f>SUM(O44:O51:O52)</f>
        <v>682</v>
      </c>
      <c r="P42" s="8">
        <f>SUM(P44:P51:P52)</f>
        <v>241</v>
      </c>
      <c r="Q42" s="75">
        <f>SUM(Q44:Q51:Q52)</f>
        <v>5520</v>
      </c>
      <c r="R42" s="75">
        <f>SUM(R44:R51:R52)</f>
        <v>2393</v>
      </c>
      <c r="S42" s="8"/>
      <c r="T42" s="8" t="s">
        <v>81</v>
      </c>
      <c r="U42" s="8">
        <f>SUM(U44:U52)</f>
        <v>170</v>
      </c>
      <c r="V42" s="8">
        <f t="shared" ref="V42:AJ42" si="4">SUM(V44:V52)</f>
        <v>73</v>
      </c>
      <c r="W42" s="8">
        <f t="shared" si="4"/>
        <v>37</v>
      </c>
      <c r="X42" s="8">
        <f t="shared" si="4"/>
        <v>19</v>
      </c>
      <c r="Y42" s="8">
        <f t="shared" si="4"/>
        <v>15</v>
      </c>
      <c r="Z42" s="8">
        <f t="shared" si="4"/>
        <v>3</v>
      </c>
      <c r="AA42" s="8">
        <f t="shared" si="4"/>
        <v>64</v>
      </c>
      <c r="AB42" s="8">
        <f t="shared" si="4"/>
        <v>21</v>
      </c>
      <c r="AC42" s="8">
        <f t="shared" si="4"/>
        <v>226</v>
      </c>
      <c r="AD42" s="8">
        <f t="shared" si="4"/>
        <v>98</v>
      </c>
      <c r="AE42" s="8">
        <f t="shared" si="4"/>
        <v>24</v>
      </c>
      <c r="AF42" s="8">
        <f t="shared" si="4"/>
        <v>3</v>
      </c>
      <c r="AG42" s="8">
        <f t="shared" si="4"/>
        <v>188</v>
      </c>
      <c r="AH42" s="8">
        <f t="shared" si="4"/>
        <v>71</v>
      </c>
      <c r="AI42" s="75">
        <f t="shared" si="4"/>
        <v>724</v>
      </c>
      <c r="AJ42" s="75">
        <f t="shared" si="4"/>
        <v>288</v>
      </c>
      <c r="AK42" s="8"/>
      <c r="AL42" s="8" t="s">
        <v>81</v>
      </c>
      <c r="AM42" s="8">
        <f>SUM(AM44:AM51:AM52)</f>
        <v>42</v>
      </c>
      <c r="AN42" s="8">
        <f>SUM(AN44:AN51:AN52)</f>
        <v>15</v>
      </c>
      <c r="AO42" s="8">
        <f>SUM(AO44:AO51:AO52)</f>
        <v>8</v>
      </c>
      <c r="AP42" s="8">
        <f>SUM(AP44:AP51:AP52)</f>
        <v>16</v>
      </c>
      <c r="AQ42" s="8">
        <f>SUM(AQ44:AQ51:AQ52)</f>
        <v>19</v>
      </c>
      <c r="AR42" s="8">
        <f>SUM(AR44:AR51:AR52)</f>
        <v>9</v>
      </c>
      <c r="AS42" s="8">
        <f>SUM(AS44:AS51:AS52)</f>
        <v>15</v>
      </c>
      <c r="AT42" s="8">
        <f>SUM(AT44:AT51:AT52)</f>
        <v>124</v>
      </c>
      <c r="AU42" s="8">
        <f>SUM(AU44:AU51:AU52)</f>
        <v>103</v>
      </c>
      <c r="AV42" s="8">
        <f>SUM(AV44:AV51:AV52)</f>
        <v>6</v>
      </c>
      <c r="AW42" s="8">
        <f>SUM(AW44:AW51:AW52)</f>
        <v>109</v>
      </c>
      <c r="AX42" s="8">
        <f>SUM(AX44:AX51:AX52)</f>
        <v>211</v>
      </c>
      <c r="AY42" s="8">
        <f>SUM(AY44:AY51:AY52)</f>
        <v>21</v>
      </c>
      <c r="AZ42" s="8">
        <f>SUM(AZ44:AZ51:AZ52)</f>
        <v>4</v>
      </c>
      <c r="BA42" s="8">
        <f>SUM(BA44:BA51:BA52)</f>
        <v>4</v>
      </c>
      <c r="BB42" s="8">
        <f>SUM(BB44:BB51:BB52)</f>
        <v>240</v>
      </c>
      <c r="BC42" s="8">
        <f>SUM(BC44:BC51:BC52)</f>
        <v>40</v>
      </c>
      <c r="BD42" s="8">
        <f>SUM(BD44:BD51:BD52)</f>
        <v>8</v>
      </c>
      <c r="BE42" s="8">
        <f>SUM(BE44:BE51:BE52)</f>
        <v>8</v>
      </c>
      <c r="BF42" s="8">
        <f>SUM(BF44:BF51:BF52)</f>
        <v>0</v>
      </c>
    </row>
    <row r="43" spans="1:65">
      <c r="A43" s="1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75"/>
      <c r="R43" s="75"/>
      <c r="S43" s="8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75"/>
      <c r="AJ43" s="75"/>
      <c r="AK43" s="8"/>
      <c r="AL43" s="9"/>
      <c r="AM43" s="9"/>
      <c r="AN43" s="9"/>
      <c r="AO43" s="9"/>
      <c r="AP43" s="9"/>
      <c r="AQ43" s="9"/>
      <c r="AR43" s="9"/>
      <c r="AS43" s="9"/>
      <c r="AT43" s="202"/>
      <c r="AU43" s="9"/>
      <c r="AV43" s="9"/>
      <c r="AW43" s="9"/>
      <c r="AX43" s="9"/>
      <c r="AY43" s="9"/>
      <c r="AZ43" s="9"/>
      <c r="BA43" s="9"/>
      <c r="BB43" s="9"/>
      <c r="BC43" s="16"/>
      <c r="BD43" s="16"/>
      <c r="BE43" s="16"/>
      <c r="BF43" s="16"/>
    </row>
    <row r="44" spans="1:65">
      <c r="A44" s="14" t="s">
        <v>289</v>
      </c>
      <c r="B44" s="14" t="s">
        <v>248</v>
      </c>
      <c r="C44" s="14">
        <v>187</v>
      </c>
      <c r="D44" s="14">
        <v>72</v>
      </c>
      <c r="E44" s="14">
        <v>49</v>
      </c>
      <c r="F44" s="14">
        <v>30</v>
      </c>
      <c r="G44" s="14">
        <v>19</v>
      </c>
      <c r="H44" s="14">
        <v>5</v>
      </c>
      <c r="I44" s="14">
        <v>69</v>
      </c>
      <c r="J44" s="14">
        <v>36</v>
      </c>
      <c r="K44" s="14">
        <v>112</v>
      </c>
      <c r="L44" s="14">
        <v>53</v>
      </c>
      <c r="M44" s="14">
        <v>6</v>
      </c>
      <c r="N44" s="14">
        <v>0</v>
      </c>
      <c r="O44" s="14">
        <v>60</v>
      </c>
      <c r="P44" s="14">
        <v>12</v>
      </c>
      <c r="Q44" s="473">
        <v>502</v>
      </c>
      <c r="R44" s="473">
        <v>208</v>
      </c>
      <c r="S44" s="14" t="s">
        <v>289</v>
      </c>
      <c r="T44" s="14" t="s">
        <v>248</v>
      </c>
      <c r="U44" s="14">
        <v>23</v>
      </c>
      <c r="V44" s="14">
        <v>6</v>
      </c>
      <c r="W44" s="14">
        <v>2</v>
      </c>
      <c r="X44" s="14">
        <v>0</v>
      </c>
      <c r="Y44" s="14">
        <v>2</v>
      </c>
      <c r="Z44" s="14">
        <v>0</v>
      </c>
      <c r="AA44" s="14">
        <v>4</v>
      </c>
      <c r="AB44" s="14">
        <v>0</v>
      </c>
      <c r="AC44" s="14">
        <v>48</v>
      </c>
      <c r="AD44" s="14">
        <v>17</v>
      </c>
      <c r="AE44" s="14">
        <v>0</v>
      </c>
      <c r="AF44" s="14">
        <v>0</v>
      </c>
      <c r="AG44" s="14">
        <v>20</v>
      </c>
      <c r="AH44" s="14">
        <v>1</v>
      </c>
      <c r="AI44" s="473">
        <v>99</v>
      </c>
      <c r="AJ44" s="473">
        <v>24</v>
      </c>
      <c r="AK44" s="14" t="s">
        <v>289</v>
      </c>
      <c r="AL44" s="14" t="s">
        <v>248</v>
      </c>
      <c r="AM44" s="14">
        <v>3</v>
      </c>
      <c r="AN44" s="14">
        <v>1</v>
      </c>
      <c r="AO44" s="14">
        <v>1</v>
      </c>
      <c r="AP44" s="14">
        <v>1</v>
      </c>
      <c r="AQ44" s="14">
        <v>2</v>
      </c>
      <c r="AR44" s="14">
        <v>1</v>
      </c>
      <c r="AS44" s="14">
        <v>1</v>
      </c>
      <c r="AT44" s="14">
        <v>10</v>
      </c>
      <c r="AU44" s="14">
        <v>7</v>
      </c>
      <c r="AV44" s="14">
        <v>0</v>
      </c>
      <c r="AW44" s="14">
        <v>7</v>
      </c>
      <c r="AX44" s="14">
        <v>22</v>
      </c>
      <c r="AY44" s="14">
        <v>1</v>
      </c>
      <c r="AZ44" s="14">
        <v>0</v>
      </c>
      <c r="BA44" s="14">
        <v>0</v>
      </c>
      <c r="BB44" s="14">
        <v>23</v>
      </c>
      <c r="BC44" s="14">
        <v>1</v>
      </c>
      <c r="BD44" s="14">
        <v>1</v>
      </c>
      <c r="BE44" s="14">
        <v>1</v>
      </c>
      <c r="BF44" s="14">
        <v>0</v>
      </c>
    </row>
    <row r="45" spans="1:65" ht="15" customHeight="1">
      <c r="A45" s="14" t="s">
        <v>289</v>
      </c>
      <c r="B45" s="14" t="s">
        <v>205</v>
      </c>
      <c r="C45" s="14">
        <v>176</v>
      </c>
      <c r="D45" s="14">
        <v>76</v>
      </c>
      <c r="E45" s="14">
        <v>77</v>
      </c>
      <c r="F45" s="14">
        <v>47</v>
      </c>
      <c r="G45" s="14">
        <v>13</v>
      </c>
      <c r="H45" s="14">
        <v>4</v>
      </c>
      <c r="I45" s="14">
        <v>79</v>
      </c>
      <c r="J45" s="14">
        <v>16</v>
      </c>
      <c r="K45" s="14">
        <v>75</v>
      </c>
      <c r="L45" s="14">
        <v>43</v>
      </c>
      <c r="M45" s="14">
        <v>11</v>
      </c>
      <c r="N45" s="14">
        <v>0</v>
      </c>
      <c r="O45" s="14">
        <v>54</v>
      </c>
      <c r="P45" s="14">
        <v>19</v>
      </c>
      <c r="Q45" s="473">
        <v>485</v>
      </c>
      <c r="R45" s="473">
        <v>205</v>
      </c>
      <c r="S45" s="14" t="s">
        <v>289</v>
      </c>
      <c r="T45" s="14" t="s">
        <v>205</v>
      </c>
      <c r="U45" s="14">
        <v>5</v>
      </c>
      <c r="V45" s="14">
        <v>1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9</v>
      </c>
      <c r="AD45" s="14">
        <v>6</v>
      </c>
      <c r="AE45" s="14">
        <v>0</v>
      </c>
      <c r="AF45" s="14">
        <v>0</v>
      </c>
      <c r="AG45" s="14">
        <v>16</v>
      </c>
      <c r="AH45" s="14">
        <v>5</v>
      </c>
      <c r="AI45" s="473">
        <v>30</v>
      </c>
      <c r="AJ45" s="473">
        <v>12</v>
      </c>
      <c r="AK45" s="14" t="s">
        <v>289</v>
      </c>
      <c r="AL45" s="14" t="s">
        <v>205</v>
      </c>
      <c r="AM45" s="14">
        <v>4</v>
      </c>
      <c r="AN45" s="14">
        <v>2</v>
      </c>
      <c r="AO45" s="14">
        <v>1</v>
      </c>
      <c r="AP45" s="14">
        <v>2</v>
      </c>
      <c r="AQ45" s="14">
        <v>2</v>
      </c>
      <c r="AR45" s="14">
        <v>1</v>
      </c>
      <c r="AS45" s="14">
        <v>1</v>
      </c>
      <c r="AT45" s="14">
        <v>13</v>
      </c>
      <c r="AU45" s="14">
        <v>6</v>
      </c>
      <c r="AV45" s="14">
        <v>3</v>
      </c>
      <c r="AW45" s="14">
        <v>9</v>
      </c>
      <c r="AX45" s="14">
        <v>15</v>
      </c>
      <c r="AY45" s="14">
        <v>0</v>
      </c>
      <c r="AZ45" s="14">
        <v>4</v>
      </c>
      <c r="BA45" s="14">
        <v>1</v>
      </c>
      <c r="BB45" s="14">
        <v>20</v>
      </c>
      <c r="BC45" s="14">
        <v>4</v>
      </c>
      <c r="BD45" s="14">
        <v>1</v>
      </c>
      <c r="BE45" s="14">
        <v>1</v>
      </c>
      <c r="BF45" s="14">
        <v>0</v>
      </c>
    </row>
    <row r="46" spans="1:65" ht="15" customHeight="1">
      <c r="A46" s="14" t="s">
        <v>289</v>
      </c>
      <c r="B46" s="14" t="s">
        <v>208</v>
      </c>
      <c r="C46" s="14">
        <v>421</v>
      </c>
      <c r="D46" s="14">
        <v>201</v>
      </c>
      <c r="E46" s="14">
        <v>126</v>
      </c>
      <c r="F46" s="14">
        <v>93</v>
      </c>
      <c r="G46" s="14">
        <v>71</v>
      </c>
      <c r="H46" s="14">
        <v>18</v>
      </c>
      <c r="I46" s="14">
        <v>214</v>
      </c>
      <c r="J46" s="14">
        <v>104</v>
      </c>
      <c r="K46" s="14">
        <v>186</v>
      </c>
      <c r="L46" s="14">
        <v>126</v>
      </c>
      <c r="M46" s="14">
        <v>50</v>
      </c>
      <c r="N46" s="14">
        <v>17</v>
      </c>
      <c r="O46" s="14">
        <v>217</v>
      </c>
      <c r="P46" s="14">
        <v>97</v>
      </c>
      <c r="Q46" s="473">
        <v>1285</v>
      </c>
      <c r="R46" s="473">
        <v>656</v>
      </c>
      <c r="S46" s="14" t="s">
        <v>289</v>
      </c>
      <c r="T46" s="14" t="s">
        <v>208</v>
      </c>
      <c r="U46" s="14">
        <v>36</v>
      </c>
      <c r="V46" s="14">
        <v>13</v>
      </c>
      <c r="W46" s="14">
        <v>3</v>
      </c>
      <c r="X46" s="14">
        <v>3</v>
      </c>
      <c r="Y46" s="14">
        <v>5</v>
      </c>
      <c r="Z46" s="14">
        <v>3</v>
      </c>
      <c r="AA46" s="14">
        <v>20</v>
      </c>
      <c r="AB46" s="14">
        <v>7</v>
      </c>
      <c r="AC46" s="14">
        <v>57</v>
      </c>
      <c r="AD46" s="14">
        <v>35</v>
      </c>
      <c r="AE46" s="14">
        <v>9</v>
      </c>
      <c r="AF46" s="14">
        <v>1</v>
      </c>
      <c r="AG46" s="14">
        <v>72</v>
      </c>
      <c r="AH46" s="14">
        <v>38</v>
      </c>
      <c r="AI46" s="473">
        <v>202</v>
      </c>
      <c r="AJ46" s="473">
        <v>100</v>
      </c>
      <c r="AK46" s="14" t="s">
        <v>289</v>
      </c>
      <c r="AL46" s="14" t="s">
        <v>208</v>
      </c>
      <c r="AM46" s="14">
        <v>11</v>
      </c>
      <c r="AN46" s="14">
        <v>3</v>
      </c>
      <c r="AO46" s="14">
        <v>2</v>
      </c>
      <c r="AP46" s="14">
        <v>4</v>
      </c>
      <c r="AQ46" s="14">
        <v>4</v>
      </c>
      <c r="AR46" s="14">
        <v>2</v>
      </c>
      <c r="AS46" s="14">
        <v>4</v>
      </c>
      <c r="AT46" s="14">
        <v>30</v>
      </c>
      <c r="AU46" s="14">
        <v>30</v>
      </c>
      <c r="AV46" s="14">
        <v>0</v>
      </c>
      <c r="AW46" s="14">
        <v>30</v>
      </c>
      <c r="AX46" s="14">
        <v>61</v>
      </c>
      <c r="AY46" s="14">
        <v>6</v>
      </c>
      <c r="AZ46" s="14">
        <v>0</v>
      </c>
      <c r="BA46" s="14">
        <v>0</v>
      </c>
      <c r="BB46" s="14">
        <v>67</v>
      </c>
      <c r="BC46" s="14">
        <v>6</v>
      </c>
      <c r="BD46" s="14">
        <v>1</v>
      </c>
      <c r="BE46" s="14">
        <v>1</v>
      </c>
      <c r="BF46" s="14">
        <v>0</v>
      </c>
    </row>
    <row r="47" spans="1:65" ht="15" customHeight="1">
      <c r="A47" s="14" t="s">
        <v>289</v>
      </c>
      <c r="B47" s="14" t="s">
        <v>291</v>
      </c>
      <c r="C47" s="14">
        <v>297</v>
      </c>
      <c r="D47" s="14">
        <v>182</v>
      </c>
      <c r="E47" s="14">
        <v>121</v>
      </c>
      <c r="F47" s="14">
        <v>60</v>
      </c>
      <c r="G47" s="14">
        <v>31</v>
      </c>
      <c r="H47" s="14">
        <v>9</v>
      </c>
      <c r="I47" s="14">
        <v>53</v>
      </c>
      <c r="J47" s="14">
        <v>16</v>
      </c>
      <c r="K47" s="14">
        <v>100</v>
      </c>
      <c r="L47" s="14">
        <v>55</v>
      </c>
      <c r="M47" s="14">
        <v>21</v>
      </c>
      <c r="N47" s="14">
        <v>6</v>
      </c>
      <c r="O47" s="14">
        <v>56</v>
      </c>
      <c r="P47" s="14">
        <v>20</v>
      </c>
      <c r="Q47" s="473">
        <v>679</v>
      </c>
      <c r="R47" s="473">
        <v>348</v>
      </c>
      <c r="S47" s="14" t="s">
        <v>289</v>
      </c>
      <c r="T47" s="14" t="s">
        <v>291</v>
      </c>
      <c r="U47" s="14">
        <v>52</v>
      </c>
      <c r="V47" s="14">
        <v>30</v>
      </c>
      <c r="W47" s="14">
        <v>6</v>
      </c>
      <c r="X47" s="14">
        <v>3</v>
      </c>
      <c r="Y47" s="14">
        <v>0</v>
      </c>
      <c r="Z47" s="14">
        <v>0</v>
      </c>
      <c r="AA47" s="14">
        <v>8</v>
      </c>
      <c r="AB47" s="14">
        <v>2</v>
      </c>
      <c r="AC47" s="14">
        <v>7</v>
      </c>
      <c r="AD47" s="14">
        <v>2</v>
      </c>
      <c r="AE47" s="14">
        <v>3</v>
      </c>
      <c r="AF47" s="14">
        <v>1</v>
      </c>
      <c r="AG47" s="14">
        <v>26</v>
      </c>
      <c r="AH47" s="14">
        <v>7</v>
      </c>
      <c r="AI47" s="473">
        <v>102</v>
      </c>
      <c r="AJ47" s="473">
        <v>45</v>
      </c>
      <c r="AK47" s="14" t="s">
        <v>289</v>
      </c>
      <c r="AL47" s="14" t="s">
        <v>291</v>
      </c>
      <c r="AM47" s="14">
        <v>6</v>
      </c>
      <c r="AN47" s="14">
        <v>2</v>
      </c>
      <c r="AO47" s="14">
        <v>1</v>
      </c>
      <c r="AP47" s="14">
        <v>1</v>
      </c>
      <c r="AQ47" s="14">
        <v>2</v>
      </c>
      <c r="AR47" s="14">
        <v>2</v>
      </c>
      <c r="AS47" s="14">
        <v>1</v>
      </c>
      <c r="AT47" s="14">
        <v>15</v>
      </c>
      <c r="AU47" s="14">
        <v>14</v>
      </c>
      <c r="AV47" s="14">
        <v>0</v>
      </c>
      <c r="AW47" s="14">
        <v>14</v>
      </c>
      <c r="AX47" s="14">
        <v>17</v>
      </c>
      <c r="AY47" s="14">
        <v>4</v>
      </c>
      <c r="AZ47" s="14">
        <v>0</v>
      </c>
      <c r="BA47" s="14">
        <v>1</v>
      </c>
      <c r="BB47" s="14">
        <v>22</v>
      </c>
      <c r="BC47" s="14">
        <v>7</v>
      </c>
      <c r="BD47" s="14">
        <v>1</v>
      </c>
      <c r="BE47" s="14">
        <v>1</v>
      </c>
      <c r="BF47" s="14">
        <v>0</v>
      </c>
    </row>
    <row r="48" spans="1:65" ht="15" customHeight="1">
      <c r="A48" s="14" t="s">
        <v>292</v>
      </c>
      <c r="B48" s="14" t="s">
        <v>206</v>
      </c>
      <c r="C48" s="14">
        <v>203</v>
      </c>
      <c r="D48" s="14">
        <v>80</v>
      </c>
      <c r="E48" s="14">
        <v>84</v>
      </c>
      <c r="F48" s="14">
        <v>32</v>
      </c>
      <c r="G48" s="14">
        <v>10</v>
      </c>
      <c r="H48" s="14">
        <v>2</v>
      </c>
      <c r="I48" s="14">
        <v>49</v>
      </c>
      <c r="J48" s="14">
        <v>13</v>
      </c>
      <c r="K48" s="14">
        <v>60</v>
      </c>
      <c r="L48" s="14">
        <v>19</v>
      </c>
      <c r="M48" s="14">
        <v>6</v>
      </c>
      <c r="N48" s="14">
        <v>0</v>
      </c>
      <c r="O48" s="14">
        <v>26</v>
      </c>
      <c r="P48" s="14">
        <v>2</v>
      </c>
      <c r="Q48" s="473">
        <v>438</v>
      </c>
      <c r="R48" s="473">
        <v>148</v>
      </c>
      <c r="S48" s="14" t="s">
        <v>292</v>
      </c>
      <c r="T48" s="14" t="s">
        <v>206</v>
      </c>
      <c r="U48" s="14">
        <v>22</v>
      </c>
      <c r="V48" s="14">
        <v>10</v>
      </c>
      <c r="W48" s="14">
        <v>2</v>
      </c>
      <c r="X48" s="14">
        <v>0</v>
      </c>
      <c r="Y48" s="14">
        <v>2</v>
      </c>
      <c r="Z48" s="14">
        <v>0</v>
      </c>
      <c r="AA48" s="14">
        <v>10</v>
      </c>
      <c r="AB48" s="14">
        <v>2</v>
      </c>
      <c r="AC48" s="14">
        <v>9</v>
      </c>
      <c r="AD48" s="14">
        <v>3</v>
      </c>
      <c r="AE48" s="14">
        <v>0</v>
      </c>
      <c r="AF48" s="14">
        <v>0</v>
      </c>
      <c r="AG48" s="14">
        <v>8</v>
      </c>
      <c r="AH48" s="14">
        <v>0</v>
      </c>
      <c r="AI48" s="473">
        <v>53</v>
      </c>
      <c r="AJ48" s="473">
        <v>15</v>
      </c>
      <c r="AK48" s="14" t="s">
        <v>292</v>
      </c>
      <c r="AL48" s="14" t="s">
        <v>206</v>
      </c>
      <c r="AM48" s="14">
        <v>4</v>
      </c>
      <c r="AN48" s="14">
        <v>2</v>
      </c>
      <c r="AO48" s="14">
        <v>1</v>
      </c>
      <c r="AP48" s="14">
        <v>1</v>
      </c>
      <c r="AQ48" s="14">
        <v>2</v>
      </c>
      <c r="AR48" s="14">
        <v>1</v>
      </c>
      <c r="AS48" s="14">
        <v>1</v>
      </c>
      <c r="AT48" s="14">
        <v>12</v>
      </c>
      <c r="AU48" s="14">
        <v>9</v>
      </c>
      <c r="AV48" s="14">
        <v>2</v>
      </c>
      <c r="AW48" s="14">
        <v>11</v>
      </c>
      <c r="AX48" s="14">
        <v>21</v>
      </c>
      <c r="AY48" s="14">
        <v>2</v>
      </c>
      <c r="AZ48" s="14">
        <v>0</v>
      </c>
      <c r="BA48" s="14">
        <v>1</v>
      </c>
      <c r="BB48" s="14">
        <v>24</v>
      </c>
      <c r="BC48" s="14">
        <v>7</v>
      </c>
      <c r="BD48" s="14">
        <v>1</v>
      </c>
      <c r="BE48" s="14">
        <v>1</v>
      </c>
      <c r="BF48" s="14">
        <v>0</v>
      </c>
    </row>
    <row r="49" spans="1:66" ht="15" customHeight="1">
      <c r="A49" s="14" t="s">
        <v>292</v>
      </c>
      <c r="B49" s="14" t="s">
        <v>207</v>
      </c>
      <c r="C49" s="14">
        <v>242</v>
      </c>
      <c r="D49" s="14">
        <v>110</v>
      </c>
      <c r="E49" s="14">
        <v>49</v>
      </c>
      <c r="F49" s="14">
        <v>26</v>
      </c>
      <c r="G49" s="14">
        <v>8</v>
      </c>
      <c r="H49" s="14">
        <v>3</v>
      </c>
      <c r="I49" s="14">
        <v>191</v>
      </c>
      <c r="J49" s="14">
        <v>65</v>
      </c>
      <c r="K49" s="14">
        <v>151</v>
      </c>
      <c r="L49" s="14">
        <v>67</v>
      </c>
      <c r="M49" s="14">
        <v>18</v>
      </c>
      <c r="N49" s="14">
        <v>5</v>
      </c>
      <c r="O49" s="14">
        <v>168</v>
      </c>
      <c r="P49" s="14">
        <v>72</v>
      </c>
      <c r="Q49" s="473">
        <v>827</v>
      </c>
      <c r="R49" s="473">
        <v>348</v>
      </c>
      <c r="S49" s="14" t="s">
        <v>292</v>
      </c>
      <c r="T49" s="14" t="s">
        <v>207</v>
      </c>
      <c r="U49" s="14">
        <v>15</v>
      </c>
      <c r="V49" s="14">
        <v>5</v>
      </c>
      <c r="W49" s="14">
        <v>20</v>
      </c>
      <c r="X49" s="14">
        <v>9</v>
      </c>
      <c r="Y49" s="14">
        <v>0</v>
      </c>
      <c r="Z49" s="14">
        <v>0</v>
      </c>
      <c r="AA49" s="14">
        <v>19</v>
      </c>
      <c r="AB49" s="14">
        <v>9</v>
      </c>
      <c r="AC49" s="14">
        <v>44</v>
      </c>
      <c r="AD49" s="14">
        <v>12</v>
      </c>
      <c r="AE49" s="14">
        <v>3</v>
      </c>
      <c r="AF49" s="14">
        <v>0</v>
      </c>
      <c r="AG49" s="14">
        <v>28</v>
      </c>
      <c r="AH49" s="14">
        <v>12</v>
      </c>
      <c r="AI49" s="473">
        <v>129</v>
      </c>
      <c r="AJ49" s="473">
        <v>47</v>
      </c>
      <c r="AK49" s="14" t="s">
        <v>292</v>
      </c>
      <c r="AL49" s="14" t="s">
        <v>207</v>
      </c>
      <c r="AM49" s="14">
        <v>4</v>
      </c>
      <c r="AN49" s="14">
        <v>1</v>
      </c>
      <c r="AO49" s="14">
        <v>1</v>
      </c>
      <c r="AP49" s="14">
        <v>4</v>
      </c>
      <c r="AQ49" s="14">
        <v>3</v>
      </c>
      <c r="AR49" s="14">
        <v>1</v>
      </c>
      <c r="AS49" s="14">
        <v>4</v>
      </c>
      <c r="AT49" s="14">
        <v>18</v>
      </c>
      <c r="AU49" s="14">
        <v>18</v>
      </c>
      <c r="AV49" s="14">
        <v>0</v>
      </c>
      <c r="AW49" s="14">
        <v>18</v>
      </c>
      <c r="AX49" s="14">
        <v>33</v>
      </c>
      <c r="AY49" s="14">
        <v>7</v>
      </c>
      <c r="AZ49" s="14">
        <v>0</v>
      </c>
      <c r="BA49" s="14">
        <v>1</v>
      </c>
      <c r="BB49" s="14">
        <v>41</v>
      </c>
      <c r="BC49" s="14">
        <v>0</v>
      </c>
      <c r="BD49" s="14">
        <v>1</v>
      </c>
      <c r="BE49" s="14">
        <v>1</v>
      </c>
      <c r="BF49" s="14">
        <v>0</v>
      </c>
    </row>
    <row r="50" spans="1:66" ht="15" customHeight="1">
      <c r="A50" s="14" t="s">
        <v>292</v>
      </c>
      <c r="B50" s="14" t="s">
        <v>44</v>
      </c>
      <c r="C50" s="14">
        <v>398</v>
      </c>
      <c r="D50" s="14">
        <v>142</v>
      </c>
      <c r="E50" s="14">
        <v>117</v>
      </c>
      <c r="F50" s="14">
        <v>66</v>
      </c>
      <c r="G50" s="14">
        <v>39</v>
      </c>
      <c r="H50" s="14">
        <v>14</v>
      </c>
      <c r="I50" s="14">
        <v>168</v>
      </c>
      <c r="J50" s="14">
        <v>48</v>
      </c>
      <c r="K50" s="14">
        <v>83</v>
      </c>
      <c r="L50" s="14">
        <v>37</v>
      </c>
      <c r="M50" s="14">
        <v>13</v>
      </c>
      <c r="N50" s="14">
        <v>2</v>
      </c>
      <c r="O50" s="14">
        <v>58</v>
      </c>
      <c r="P50" s="14">
        <v>13</v>
      </c>
      <c r="Q50" s="473">
        <v>876</v>
      </c>
      <c r="R50" s="473">
        <v>322</v>
      </c>
      <c r="S50" s="14" t="s">
        <v>292</v>
      </c>
      <c r="T50" s="14" t="s">
        <v>44</v>
      </c>
      <c r="U50" s="14">
        <v>15</v>
      </c>
      <c r="V50" s="14">
        <v>8</v>
      </c>
      <c r="W50" s="14">
        <v>3</v>
      </c>
      <c r="X50" s="14">
        <v>3</v>
      </c>
      <c r="Y50" s="14">
        <v>6</v>
      </c>
      <c r="Z50" s="14">
        <v>0</v>
      </c>
      <c r="AA50" s="14">
        <v>3</v>
      </c>
      <c r="AB50" s="14">
        <v>1</v>
      </c>
      <c r="AC50" s="14">
        <v>20</v>
      </c>
      <c r="AD50" s="14">
        <v>8</v>
      </c>
      <c r="AE50" s="14">
        <v>9</v>
      </c>
      <c r="AF50" s="14">
        <v>1</v>
      </c>
      <c r="AG50" s="14">
        <v>12</v>
      </c>
      <c r="AH50" s="14">
        <v>6</v>
      </c>
      <c r="AI50" s="473">
        <v>68</v>
      </c>
      <c r="AJ50" s="473">
        <v>27</v>
      </c>
      <c r="AK50" s="14" t="s">
        <v>292</v>
      </c>
      <c r="AL50" s="14" t="s">
        <v>44</v>
      </c>
      <c r="AM50" s="14">
        <v>6</v>
      </c>
      <c r="AN50" s="14">
        <v>2</v>
      </c>
      <c r="AO50" s="14">
        <v>1</v>
      </c>
      <c r="AP50" s="14">
        <v>2</v>
      </c>
      <c r="AQ50" s="14">
        <v>2</v>
      </c>
      <c r="AR50" s="14">
        <v>1</v>
      </c>
      <c r="AS50" s="14">
        <v>2</v>
      </c>
      <c r="AT50" s="14">
        <v>16</v>
      </c>
      <c r="AU50" s="14">
        <v>12</v>
      </c>
      <c r="AV50" s="14">
        <v>0</v>
      </c>
      <c r="AW50" s="14">
        <v>12</v>
      </c>
      <c r="AX50" s="14">
        <v>28</v>
      </c>
      <c r="AY50" s="14">
        <v>0</v>
      </c>
      <c r="AZ50" s="14">
        <v>0</v>
      </c>
      <c r="BA50" s="14">
        <v>0</v>
      </c>
      <c r="BB50" s="14">
        <v>28</v>
      </c>
      <c r="BC50" s="14">
        <v>13</v>
      </c>
      <c r="BD50" s="14">
        <v>1</v>
      </c>
      <c r="BE50" s="14">
        <v>1</v>
      </c>
      <c r="BF50" s="14">
        <v>0</v>
      </c>
    </row>
    <row r="51" spans="1:66" ht="15" customHeight="1">
      <c r="A51" s="14" t="s">
        <v>292</v>
      </c>
      <c r="B51" s="14" t="s">
        <v>293</v>
      </c>
      <c r="C51" s="14">
        <v>169</v>
      </c>
      <c r="D51" s="14">
        <v>58</v>
      </c>
      <c r="E51" s="14">
        <v>58</v>
      </c>
      <c r="F51" s="14">
        <v>29</v>
      </c>
      <c r="G51" s="14">
        <v>0</v>
      </c>
      <c r="H51" s="14">
        <v>0</v>
      </c>
      <c r="I51" s="14">
        <v>57</v>
      </c>
      <c r="J51" s="14">
        <v>18</v>
      </c>
      <c r="K51" s="14">
        <v>101</v>
      </c>
      <c r="L51" s="14">
        <v>47</v>
      </c>
      <c r="M51" s="14">
        <v>0</v>
      </c>
      <c r="N51" s="14">
        <v>0</v>
      </c>
      <c r="O51" s="14">
        <v>43</v>
      </c>
      <c r="P51" s="14">
        <v>6</v>
      </c>
      <c r="Q51" s="473">
        <v>428</v>
      </c>
      <c r="R51" s="473">
        <v>158</v>
      </c>
      <c r="S51" s="14" t="s">
        <v>292</v>
      </c>
      <c r="T51" s="14" t="s">
        <v>293</v>
      </c>
      <c r="U51" s="14">
        <v>2</v>
      </c>
      <c r="V51" s="14">
        <v>0</v>
      </c>
      <c r="W51" s="14">
        <v>1</v>
      </c>
      <c r="X51" s="14">
        <v>1</v>
      </c>
      <c r="Y51" s="14">
        <v>0</v>
      </c>
      <c r="Z51" s="14">
        <v>0</v>
      </c>
      <c r="AA51" s="14">
        <v>0</v>
      </c>
      <c r="AB51" s="14">
        <v>0</v>
      </c>
      <c r="AC51" s="14">
        <v>32</v>
      </c>
      <c r="AD51" s="14">
        <v>15</v>
      </c>
      <c r="AE51" s="14">
        <v>0</v>
      </c>
      <c r="AF51" s="14">
        <v>0</v>
      </c>
      <c r="AG51" s="14">
        <v>6</v>
      </c>
      <c r="AH51" s="14">
        <v>2</v>
      </c>
      <c r="AI51" s="473">
        <v>41</v>
      </c>
      <c r="AJ51" s="473">
        <v>18</v>
      </c>
      <c r="AK51" s="14" t="s">
        <v>292</v>
      </c>
      <c r="AL51" s="14" t="s">
        <v>293</v>
      </c>
      <c r="AM51" s="14">
        <v>4</v>
      </c>
      <c r="AN51" s="14">
        <v>2</v>
      </c>
      <c r="AO51" s="14">
        <v>0</v>
      </c>
      <c r="AP51" s="14">
        <v>1</v>
      </c>
      <c r="AQ51" s="14">
        <v>2</v>
      </c>
      <c r="AR51" s="14">
        <v>0</v>
      </c>
      <c r="AS51" s="14">
        <v>1</v>
      </c>
      <c r="AT51" s="14">
        <v>10</v>
      </c>
      <c r="AU51" s="14">
        <v>7</v>
      </c>
      <c r="AV51" s="14">
        <v>1</v>
      </c>
      <c r="AW51" s="14">
        <v>8</v>
      </c>
      <c r="AX51" s="14">
        <v>14</v>
      </c>
      <c r="AY51" s="14">
        <v>1</v>
      </c>
      <c r="AZ51" s="14">
        <v>0</v>
      </c>
      <c r="BA51" s="14">
        <v>0</v>
      </c>
      <c r="BB51" s="14">
        <v>15</v>
      </c>
      <c r="BC51" s="14">
        <v>2</v>
      </c>
      <c r="BD51" s="14">
        <v>1</v>
      </c>
      <c r="BE51" s="14">
        <v>1</v>
      </c>
      <c r="BF51" s="14">
        <v>0</v>
      </c>
    </row>
    <row r="52" spans="1:66" ht="15" customHeight="1">
      <c r="A52" s="16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75"/>
      <c r="R52" s="75"/>
      <c r="S52" s="8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75">
        <f>U52+W52+Y52+AA52+AC52+AE52+AG52</f>
        <v>0</v>
      </c>
      <c r="AJ52" s="75">
        <f>V52+X52+Z52+AB52+AD52+AF52+AH52</f>
        <v>0</v>
      </c>
      <c r="AK52" s="8"/>
      <c r="AL52" s="9"/>
      <c r="AM52" s="9"/>
      <c r="AN52" s="9"/>
      <c r="AO52" s="9"/>
      <c r="AP52" s="9"/>
      <c r="AQ52" s="9"/>
      <c r="AR52" s="9"/>
      <c r="AS52" s="9"/>
      <c r="AT52" s="199"/>
      <c r="AU52" s="9"/>
      <c r="AV52" s="9"/>
      <c r="AW52" s="9"/>
      <c r="AX52" s="9"/>
      <c r="AY52" s="9"/>
      <c r="AZ52" s="9"/>
      <c r="BA52" s="9"/>
      <c r="BB52" s="29"/>
      <c r="BC52" s="9"/>
      <c r="BD52" s="9"/>
      <c r="BE52" s="16"/>
      <c r="BF52" s="16"/>
      <c r="BH52" s="363"/>
      <c r="BI52" s="363"/>
      <c r="BJ52" s="363"/>
      <c r="BK52" s="363"/>
      <c r="BL52" s="363"/>
      <c r="BM52" s="363"/>
    </row>
    <row r="53" spans="1:66">
      <c r="A53" s="82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153"/>
      <c r="R53" s="15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153"/>
      <c r="AJ53" s="153"/>
      <c r="AK53" s="34"/>
      <c r="AL53" s="35"/>
      <c r="AM53" s="35"/>
      <c r="AN53" s="35"/>
      <c r="AO53" s="35"/>
      <c r="AP53" s="35"/>
      <c r="AQ53" s="35"/>
      <c r="AR53" s="35"/>
      <c r="AS53" s="35"/>
      <c r="AT53" s="200"/>
      <c r="AU53" s="35"/>
      <c r="AV53" s="35"/>
      <c r="AW53" s="35"/>
      <c r="AX53" s="35"/>
      <c r="AY53" s="35"/>
      <c r="AZ53" s="35"/>
      <c r="BA53" s="35"/>
      <c r="BB53" s="35"/>
      <c r="BC53" s="82"/>
      <c r="BD53" s="82"/>
      <c r="BE53" s="82"/>
      <c r="BF53" s="82"/>
      <c r="BH53" s="363"/>
      <c r="BI53" s="363"/>
      <c r="BJ53" s="363"/>
      <c r="BK53" s="363"/>
      <c r="BL53" s="363"/>
      <c r="BM53" s="363"/>
    </row>
    <row r="54" spans="1:66" ht="9.75" customHeight="1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154"/>
      <c r="R54" s="154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154"/>
      <c r="AJ54" s="154"/>
      <c r="AK54" s="37"/>
      <c r="AL54" s="36"/>
      <c r="AM54" s="36"/>
      <c r="AN54" s="36"/>
      <c r="AO54" s="36"/>
      <c r="AP54" s="36"/>
      <c r="AQ54" s="36"/>
      <c r="AR54" s="36"/>
      <c r="AS54" s="36"/>
      <c r="AT54" s="201"/>
      <c r="AU54" s="36"/>
      <c r="AV54" s="36"/>
      <c r="AW54" s="36"/>
      <c r="AX54" s="36"/>
      <c r="AY54" s="36"/>
      <c r="AZ54" s="36"/>
      <c r="BA54" s="36"/>
      <c r="BB54" s="36"/>
      <c r="BC54" s="145"/>
      <c r="BD54" s="145"/>
      <c r="BH54" s="363"/>
      <c r="BI54" s="363"/>
      <c r="BJ54" s="363"/>
      <c r="BK54" s="363"/>
      <c r="BL54" s="363"/>
      <c r="BM54" s="363"/>
    </row>
    <row r="55" spans="1:66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147"/>
      <c r="R55" s="147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147"/>
      <c r="AJ55" s="147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33"/>
      <c r="BF55" s="33"/>
      <c r="BH55" s="363"/>
      <c r="BI55" s="363"/>
      <c r="BJ55" s="363"/>
      <c r="BK55" s="363"/>
      <c r="BL55" s="363"/>
      <c r="BM55" s="363"/>
    </row>
    <row r="56" spans="1:66">
      <c r="A56" s="21" t="s">
        <v>417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147"/>
      <c r="Q56" s="147"/>
      <c r="R56" s="21"/>
      <c r="S56" s="21" t="s">
        <v>418</v>
      </c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147"/>
      <c r="AI56" s="147"/>
      <c r="AJ56" s="21"/>
      <c r="AK56" s="21" t="s">
        <v>26</v>
      </c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33"/>
      <c r="BE56" s="33"/>
      <c r="BF56" s="33"/>
      <c r="BG56" s="363"/>
      <c r="BH56" s="363"/>
      <c r="BI56" s="363"/>
      <c r="BJ56" s="363"/>
      <c r="BK56" s="363"/>
      <c r="BL56" s="363"/>
    </row>
    <row r="57" spans="1:66">
      <c r="A57" s="21" t="s">
        <v>190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147"/>
      <c r="Q57" s="147"/>
      <c r="R57" s="21"/>
      <c r="S57" s="21" t="s">
        <v>190</v>
      </c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147"/>
      <c r="AI57" s="147"/>
      <c r="AJ57" s="21"/>
      <c r="AK57" s="21" t="s">
        <v>192</v>
      </c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33"/>
      <c r="BE57" s="33"/>
      <c r="BF57" s="33"/>
      <c r="BG57" s="363"/>
      <c r="BH57" s="363"/>
      <c r="BI57" s="363"/>
      <c r="BJ57" s="363"/>
      <c r="BK57" s="363"/>
      <c r="BL57" s="363"/>
    </row>
    <row r="58" spans="1:66">
      <c r="A58" s="21" t="s">
        <v>279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147"/>
      <c r="Q58" s="147"/>
      <c r="R58" s="21"/>
      <c r="S58" s="21" t="s">
        <v>279</v>
      </c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147"/>
      <c r="AI58" s="147"/>
      <c r="AJ58" s="21"/>
      <c r="AK58" s="21" t="s">
        <v>279</v>
      </c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33"/>
      <c r="BE58" s="33"/>
      <c r="BF58" s="33"/>
      <c r="BG58" s="363"/>
      <c r="BH58" s="363"/>
      <c r="BI58" s="363"/>
      <c r="BJ58" s="363"/>
      <c r="BK58" s="363"/>
      <c r="BL58" s="363"/>
    </row>
    <row r="59" spans="1:66" ht="6.75" customHeight="1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48"/>
      <c r="R59" s="148"/>
      <c r="S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148"/>
      <c r="AJ59" s="148"/>
      <c r="AK59" s="20"/>
      <c r="AM59" s="20"/>
      <c r="AN59" s="20"/>
      <c r="AO59" s="20"/>
      <c r="AP59" s="20"/>
      <c r="AQ59" s="20"/>
      <c r="AR59" s="20"/>
      <c r="AS59" s="20"/>
      <c r="AT59" s="58"/>
      <c r="AU59" s="20"/>
      <c r="AV59" s="20"/>
      <c r="AW59" s="20"/>
      <c r="AX59" s="20"/>
      <c r="AY59" s="20"/>
      <c r="AZ59" s="20"/>
      <c r="BA59" s="20"/>
      <c r="BB59" s="20"/>
      <c r="BH59" s="363"/>
      <c r="BI59" s="363"/>
      <c r="BJ59" s="363"/>
      <c r="BK59" s="363"/>
      <c r="BL59" s="363"/>
      <c r="BM59" s="363"/>
    </row>
    <row r="60" spans="1:66" ht="12" customHeight="1">
      <c r="A60" s="57" t="s">
        <v>262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1" t="s">
        <v>112</v>
      </c>
      <c r="P60" s="21"/>
      <c r="Q60" s="148"/>
      <c r="R60" s="148"/>
      <c r="S60" s="57" t="s">
        <v>262</v>
      </c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 t="s">
        <v>112</v>
      </c>
      <c r="AH60" s="21"/>
      <c r="AI60" s="148"/>
      <c r="AJ60" s="148"/>
      <c r="AK60" s="57" t="s">
        <v>262</v>
      </c>
      <c r="AM60" s="20"/>
      <c r="AN60" s="20"/>
      <c r="AO60" s="20"/>
      <c r="AP60" s="20"/>
      <c r="AQ60" s="20"/>
      <c r="AR60" s="20"/>
      <c r="AS60" s="20"/>
      <c r="AT60" s="58"/>
      <c r="AU60" s="20"/>
      <c r="AV60" s="20"/>
      <c r="AW60" s="20"/>
      <c r="AX60" s="20"/>
      <c r="AY60" s="20"/>
      <c r="AZ60" s="20"/>
      <c r="BB60" s="21"/>
      <c r="BE60" s="21" t="s">
        <v>112</v>
      </c>
      <c r="BH60" s="363"/>
      <c r="BI60" s="363"/>
      <c r="BJ60" s="363"/>
      <c r="BK60" s="363"/>
      <c r="BL60" s="363"/>
      <c r="BM60" s="363"/>
    </row>
    <row r="61" spans="1:66" ht="9.75" customHeight="1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48"/>
      <c r="R61" s="148"/>
      <c r="S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148"/>
      <c r="AJ61" s="148"/>
      <c r="AK61" s="20"/>
      <c r="AM61" s="20"/>
      <c r="AN61" s="20"/>
      <c r="AO61" s="20"/>
      <c r="AP61" s="20"/>
      <c r="AQ61" s="20"/>
      <c r="AR61" s="20"/>
      <c r="AS61" s="20"/>
      <c r="AT61" s="58"/>
      <c r="AU61" s="20"/>
      <c r="AV61" s="20"/>
      <c r="AW61" s="20"/>
      <c r="AX61" s="20"/>
      <c r="AY61" s="20"/>
      <c r="AZ61" s="20"/>
      <c r="BA61" s="20"/>
      <c r="BB61" s="20"/>
      <c r="BH61" s="363"/>
      <c r="BI61" s="363"/>
      <c r="BJ61" s="363"/>
      <c r="BK61" s="363"/>
      <c r="BL61" s="363"/>
      <c r="BM61" s="363"/>
    </row>
    <row r="62" spans="1:66" s="363" customFormat="1" ht="16.5" customHeight="1">
      <c r="A62" s="395"/>
      <c r="B62" s="325"/>
      <c r="C62" s="326" t="s">
        <v>97</v>
      </c>
      <c r="D62" s="327"/>
      <c r="E62" s="326" t="s">
        <v>98</v>
      </c>
      <c r="F62" s="327"/>
      <c r="G62" s="326" t="s">
        <v>99</v>
      </c>
      <c r="H62" s="327"/>
      <c r="I62" s="326" t="s">
        <v>100</v>
      </c>
      <c r="J62" s="327"/>
      <c r="K62" s="326" t="s">
        <v>101</v>
      </c>
      <c r="L62" s="327"/>
      <c r="M62" s="326" t="s">
        <v>102</v>
      </c>
      <c r="N62" s="327"/>
      <c r="O62" s="326" t="s">
        <v>103</v>
      </c>
      <c r="P62" s="327"/>
      <c r="Q62" s="476" t="s">
        <v>73</v>
      </c>
      <c r="R62" s="477"/>
      <c r="S62" s="325"/>
      <c r="T62" s="325"/>
      <c r="U62" s="326" t="s">
        <v>97</v>
      </c>
      <c r="V62" s="327"/>
      <c r="W62" s="326" t="s">
        <v>98</v>
      </c>
      <c r="X62" s="327"/>
      <c r="Y62" s="326" t="s">
        <v>99</v>
      </c>
      <c r="Z62" s="327"/>
      <c r="AA62" s="326" t="s">
        <v>100</v>
      </c>
      <c r="AB62" s="327"/>
      <c r="AC62" s="326" t="s">
        <v>101</v>
      </c>
      <c r="AD62" s="327"/>
      <c r="AE62" s="326" t="s">
        <v>102</v>
      </c>
      <c r="AF62" s="327"/>
      <c r="AG62" s="326" t="s">
        <v>103</v>
      </c>
      <c r="AH62" s="327"/>
      <c r="AI62" s="476" t="s">
        <v>73</v>
      </c>
      <c r="AJ62" s="477"/>
      <c r="AK62" s="325"/>
      <c r="AL62" s="357"/>
      <c r="AM62" s="150" t="s">
        <v>277</v>
      </c>
      <c r="AN62" s="358"/>
      <c r="AO62" s="358"/>
      <c r="AP62" s="358"/>
      <c r="AQ62" s="358"/>
      <c r="AR62" s="358"/>
      <c r="AS62" s="358"/>
      <c r="AT62" s="359"/>
      <c r="AU62" s="360" t="s">
        <v>47</v>
      </c>
      <c r="AV62" s="361"/>
      <c r="AW62" s="362"/>
      <c r="AX62" s="209" t="s">
        <v>259</v>
      </c>
      <c r="AY62" s="241"/>
      <c r="AZ62" s="92"/>
      <c r="BA62" s="404"/>
      <c r="BB62" s="91"/>
      <c r="BC62" s="405"/>
      <c r="BD62" s="312" t="s">
        <v>176</v>
      </c>
      <c r="BE62" s="303"/>
      <c r="BF62" s="317">
        <v>0</v>
      </c>
      <c r="BN62" s="12"/>
    </row>
    <row r="63" spans="1:66" s="364" customFormat="1" ht="25.5" customHeight="1">
      <c r="A63" s="396" t="s">
        <v>338</v>
      </c>
      <c r="B63" s="186" t="s">
        <v>191</v>
      </c>
      <c r="C63" s="186" t="s">
        <v>257</v>
      </c>
      <c r="D63" s="186" t="s">
        <v>79</v>
      </c>
      <c r="E63" s="186" t="s">
        <v>257</v>
      </c>
      <c r="F63" s="186" t="s">
        <v>79</v>
      </c>
      <c r="G63" s="186" t="s">
        <v>257</v>
      </c>
      <c r="H63" s="186" t="s">
        <v>79</v>
      </c>
      <c r="I63" s="186" t="s">
        <v>257</v>
      </c>
      <c r="J63" s="186" t="s">
        <v>79</v>
      </c>
      <c r="K63" s="186" t="s">
        <v>257</v>
      </c>
      <c r="L63" s="186" t="s">
        <v>79</v>
      </c>
      <c r="M63" s="186" t="s">
        <v>257</v>
      </c>
      <c r="N63" s="186" t="s">
        <v>79</v>
      </c>
      <c r="O63" s="186" t="s">
        <v>257</v>
      </c>
      <c r="P63" s="186" t="s">
        <v>79</v>
      </c>
      <c r="Q63" s="490" t="s">
        <v>257</v>
      </c>
      <c r="R63" s="490" t="s">
        <v>79</v>
      </c>
      <c r="S63" s="396" t="s">
        <v>338</v>
      </c>
      <c r="T63" s="186" t="s">
        <v>191</v>
      </c>
      <c r="U63" s="186" t="s">
        <v>257</v>
      </c>
      <c r="V63" s="186" t="s">
        <v>79</v>
      </c>
      <c r="W63" s="186" t="s">
        <v>257</v>
      </c>
      <c r="X63" s="186" t="s">
        <v>79</v>
      </c>
      <c r="Y63" s="186" t="s">
        <v>257</v>
      </c>
      <c r="Z63" s="186" t="s">
        <v>79</v>
      </c>
      <c r="AA63" s="186" t="s">
        <v>257</v>
      </c>
      <c r="AB63" s="186" t="s">
        <v>79</v>
      </c>
      <c r="AC63" s="186" t="s">
        <v>257</v>
      </c>
      <c r="AD63" s="186" t="s">
        <v>79</v>
      </c>
      <c r="AE63" s="186" t="s">
        <v>257</v>
      </c>
      <c r="AF63" s="186" t="s">
        <v>79</v>
      </c>
      <c r="AG63" s="186" t="s">
        <v>257</v>
      </c>
      <c r="AH63" s="186" t="s">
        <v>79</v>
      </c>
      <c r="AI63" s="490" t="s">
        <v>257</v>
      </c>
      <c r="AJ63" s="490" t="s">
        <v>79</v>
      </c>
      <c r="AK63" s="396" t="s">
        <v>338</v>
      </c>
      <c r="AL63" s="186" t="s">
        <v>191</v>
      </c>
      <c r="AM63" s="355" t="s">
        <v>97</v>
      </c>
      <c r="AN63" s="355" t="s">
        <v>105</v>
      </c>
      <c r="AO63" s="355" t="s">
        <v>106</v>
      </c>
      <c r="AP63" s="355" t="s">
        <v>107</v>
      </c>
      <c r="AQ63" s="355" t="s">
        <v>108</v>
      </c>
      <c r="AR63" s="355" t="s">
        <v>109</v>
      </c>
      <c r="AS63" s="355" t="s">
        <v>110</v>
      </c>
      <c r="AT63" s="356" t="s">
        <v>73</v>
      </c>
      <c r="AU63" s="365" t="s">
        <v>183</v>
      </c>
      <c r="AV63" s="339" t="s">
        <v>184</v>
      </c>
      <c r="AW63" s="339" t="s">
        <v>182</v>
      </c>
      <c r="AX63" s="343" t="s">
        <v>258</v>
      </c>
      <c r="AY63" s="271" t="s">
        <v>185</v>
      </c>
      <c r="AZ63" s="271" t="s">
        <v>90</v>
      </c>
      <c r="BA63" s="271" t="s">
        <v>186</v>
      </c>
      <c r="BB63" s="272" t="s">
        <v>339</v>
      </c>
      <c r="BC63" s="271" t="s">
        <v>58</v>
      </c>
      <c r="BD63" s="300" t="s">
        <v>65</v>
      </c>
      <c r="BE63" s="294" t="s">
        <v>63</v>
      </c>
      <c r="BF63" s="300" t="s">
        <v>66</v>
      </c>
      <c r="BH63" s="363"/>
      <c r="BI63" s="363"/>
      <c r="BJ63" s="363"/>
      <c r="BK63" s="363"/>
      <c r="BL63" s="363"/>
      <c r="BM63" s="363"/>
      <c r="BN63" s="12"/>
    </row>
    <row r="64" spans="1:66" ht="9.75" customHeight="1">
      <c r="A64" s="105"/>
      <c r="B64" s="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491"/>
      <c r="R64" s="491"/>
      <c r="S64" s="67"/>
      <c r="T64" s="6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491"/>
      <c r="AJ64" s="491"/>
      <c r="AK64" s="67"/>
      <c r="AL64" s="6"/>
      <c r="AM64" s="183"/>
      <c r="AN64" s="183"/>
      <c r="AO64" s="183"/>
      <c r="AP64" s="183"/>
      <c r="AQ64" s="183"/>
      <c r="AR64" s="183"/>
      <c r="AS64" s="183"/>
      <c r="AT64" s="138"/>
      <c r="AU64" s="180"/>
      <c r="AV64" s="187"/>
      <c r="AW64" s="180"/>
      <c r="AX64" s="178"/>
      <c r="AY64" s="178"/>
      <c r="AZ64" s="138"/>
      <c r="BA64" s="178"/>
      <c r="BB64" s="138"/>
      <c r="BC64" s="180"/>
      <c r="BD64" s="180"/>
      <c r="BE64" s="105"/>
      <c r="BF64" s="105"/>
      <c r="BH64" s="363"/>
      <c r="BI64" s="363"/>
      <c r="BJ64" s="363"/>
      <c r="BK64" s="363"/>
      <c r="BL64" s="363"/>
      <c r="BM64" s="363"/>
    </row>
    <row r="65" spans="1:66">
      <c r="A65" s="16"/>
      <c r="B65" s="8" t="s">
        <v>81</v>
      </c>
      <c r="C65" s="8">
        <f t="shared" ref="C65:R65" si="5">SUM(C67:C90)</f>
        <v>4292</v>
      </c>
      <c r="D65" s="8">
        <f t="shared" si="5"/>
        <v>1937</v>
      </c>
      <c r="E65" s="8">
        <f t="shared" si="5"/>
        <v>1336</v>
      </c>
      <c r="F65" s="8">
        <f t="shared" si="5"/>
        <v>724</v>
      </c>
      <c r="G65" s="8">
        <f t="shared" si="5"/>
        <v>610</v>
      </c>
      <c r="H65" s="8">
        <f t="shared" si="5"/>
        <v>194</v>
      </c>
      <c r="I65" s="8">
        <f t="shared" si="5"/>
        <v>1228</v>
      </c>
      <c r="J65" s="8">
        <f t="shared" si="5"/>
        <v>512</v>
      </c>
      <c r="K65" s="8">
        <f t="shared" si="5"/>
        <v>1689</v>
      </c>
      <c r="L65" s="8">
        <f t="shared" si="5"/>
        <v>879</v>
      </c>
      <c r="M65" s="8">
        <f t="shared" si="5"/>
        <v>329</v>
      </c>
      <c r="N65" s="8">
        <f t="shared" si="5"/>
        <v>75</v>
      </c>
      <c r="O65" s="8">
        <f t="shared" si="5"/>
        <v>902</v>
      </c>
      <c r="P65" s="8">
        <f t="shared" si="5"/>
        <v>335</v>
      </c>
      <c r="Q65" s="75">
        <f t="shared" si="5"/>
        <v>10386</v>
      </c>
      <c r="R65" s="75">
        <f t="shared" si="5"/>
        <v>4656</v>
      </c>
      <c r="S65" s="8"/>
      <c r="T65" s="8" t="s">
        <v>81</v>
      </c>
      <c r="U65" s="8">
        <f t="shared" ref="U65:AJ65" si="6">SUM(U67:U90)</f>
        <v>808</v>
      </c>
      <c r="V65" s="8">
        <f t="shared" si="6"/>
        <v>336</v>
      </c>
      <c r="W65" s="8">
        <f t="shared" si="6"/>
        <v>187</v>
      </c>
      <c r="X65" s="8">
        <f t="shared" si="6"/>
        <v>92</v>
      </c>
      <c r="Y65" s="8">
        <f t="shared" si="6"/>
        <v>104</v>
      </c>
      <c r="Z65" s="8">
        <f t="shared" si="6"/>
        <v>20</v>
      </c>
      <c r="AA65" s="8">
        <f t="shared" si="6"/>
        <v>264</v>
      </c>
      <c r="AB65" s="8">
        <f t="shared" si="6"/>
        <v>99</v>
      </c>
      <c r="AC65" s="8">
        <f t="shared" si="6"/>
        <v>424</v>
      </c>
      <c r="AD65" s="8">
        <f t="shared" si="6"/>
        <v>220</v>
      </c>
      <c r="AE65" s="8">
        <f t="shared" si="6"/>
        <v>79</v>
      </c>
      <c r="AF65" s="8">
        <f t="shared" si="6"/>
        <v>18</v>
      </c>
      <c r="AG65" s="8">
        <f t="shared" si="6"/>
        <v>292</v>
      </c>
      <c r="AH65" s="8">
        <f t="shared" si="6"/>
        <v>115</v>
      </c>
      <c r="AI65" s="75">
        <f t="shared" si="6"/>
        <v>2158</v>
      </c>
      <c r="AJ65" s="75">
        <f t="shared" si="6"/>
        <v>900</v>
      </c>
      <c r="AK65" s="8"/>
      <c r="AL65" s="8" t="s">
        <v>81</v>
      </c>
      <c r="AM65" s="8">
        <f t="shared" ref="AM65:BF65" si="7">SUM(AM67:AM90)</f>
        <v>92</v>
      </c>
      <c r="AN65" s="8">
        <f t="shared" si="7"/>
        <v>35</v>
      </c>
      <c r="AO65" s="8">
        <f t="shared" si="7"/>
        <v>18</v>
      </c>
      <c r="AP65" s="8">
        <f t="shared" si="7"/>
        <v>33</v>
      </c>
      <c r="AQ65" s="8">
        <f t="shared" si="7"/>
        <v>38</v>
      </c>
      <c r="AR65" s="8">
        <f t="shared" si="7"/>
        <v>13</v>
      </c>
      <c r="AS65" s="8">
        <f t="shared" si="7"/>
        <v>29</v>
      </c>
      <c r="AT65" s="8">
        <f t="shared" si="7"/>
        <v>258</v>
      </c>
      <c r="AU65" s="8">
        <f t="shared" si="7"/>
        <v>214</v>
      </c>
      <c r="AV65" s="8">
        <f t="shared" si="7"/>
        <v>36</v>
      </c>
      <c r="AW65" s="8">
        <f t="shared" si="7"/>
        <v>250</v>
      </c>
      <c r="AX65" s="8">
        <f t="shared" si="7"/>
        <v>435</v>
      </c>
      <c r="AY65" s="8">
        <f t="shared" si="7"/>
        <v>23</v>
      </c>
      <c r="AZ65" s="8">
        <f t="shared" si="7"/>
        <v>12</v>
      </c>
      <c r="BA65" s="8">
        <f t="shared" si="7"/>
        <v>11</v>
      </c>
      <c r="BB65" s="8">
        <f t="shared" si="7"/>
        <v>481</v>
      </c>
      <c r="BC65" s="8">
        <f t="shared" si="7"/>
        <v>233</v>
      </c>
      <c r="BD65" s="8">
        <f t="shared" si="7"/>
        <v>25</v>
      </c>
      <c r="BE65" s="8">
        <f t="shared" si="7"/>
        <v>25</v>
      </c>
      <c r="BF65" s="8">
        <f t="shared" si="7"/>
        <v>0</v>
      </c>
      <c r="BH65" s="363"/>
      <c r="BI65" s="363"/>
      <c r="BJ65" s="363"/>
      <c r="BK65" s="363"/>
      <c r="BL65" s="363"/>
      <c r="BM65" s="363"/>
    </row>
    <row r="66" spans="1:66" ht="10.5" customHeight="1">
      <c r="A66" s="16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75"/>
      <c r="R66" s="75"/>
      <c r="S66" s="8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75"/>
      <c r="AJ66" s="75"/>
      <c r="AK66" s="8"/>
      <c r="AL66" s="9"/>
      <c r="AM66" s="8"/>
      <c r="AN66" s="8"/>
      <c r="AO66" s="8"/>
      <c r="AP66" s="8"/>
      <c r="AQ66" s="8"/>
      <c r="AR66" s="8"/>
      <c r="AS66" s="8"/>
      <c r="AT66" s="199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16"/>
      <c r="BF66" s="16"/>
      <c r="BH66" s="363"/>
      <c r="BI66" s="363"/>
      <c r="BJ66" s="363"/>
      <c r="BK66" s="363"/>
      <c r="BL66" s="363"/>
      <c r="BM66" s="363"/>
    </row>
    <row r="67" spans="1:66" ht="14.25" customHeight="1">
      <c r="A67" s="14" t="s">
        <v>294</v>
      </c>
      <c r="B67" s="14" t="s">
        <v>210</v>
      </c>
      <c r="C67" s="14">
        <v>102</v>
      </c>
      <c r="D67" s="14">
        <v>51</v>
      </c>
      <c r="E67" s="14">
        <v>42</v>
      </c>
      <c r="F67" s="14">
        <v>20</v>
      </c>
      <c r="G67" s="14">
        <v>14</v>
      </c>
      <c r="H67" s="14">
        <v>1</v>
      </c>
      <c r="I67" s="14">
        <v>28</v>
      </c>
      <c r="J67" s="14">
        <v>9</v>
      </c>
      <c r="K67" s="14">
        <v>52</v>
      </c>
      <c r="L67" s="14">
        <v>32</v>
      </c>
      <c r="M67" s="14">
        <v>7</v>
      </c>
      <c r="N67" s="14">
        <v>2</v>
      </c>
      <c r="O67" s="14">
        <v>28</v>
      </c>
      <c r="P67" s="14">
        <v>13</v>
      </c>
      <c r="Q67" s="473">
        <v>273</v>
      </c>
      <c r="R67" s="473">
        <v>128</v>
      </c>
      <c r="S67" s="14" t="s">
        <v>294</v>
      </c>
      <c r="T67" s="14" t="s">
        <v>210</v>
      </c>
      <c r="U67" s="14">
        <v>13</v>
      </c>
      <c r="V67" s="14">
        <v>5</v>
      </c>
      <c r="W67" s="14">
        <v>2</v>
      </c>
      <c r="X67" s="14">
        <v>1</v>
      </c>
      <c r="Y67" s="14">
        <v>0</v>
      </c>
      <c r="Z67" s="14">
        <v>0</v>
      </c>
      <c r="AA67" s="14">
        <v>4</v>
      </c>
      <c r="AB67" s="14">
        <v>1</v>
      </c>
      <c r="AC67" s="14">
        <v>20</v>
      </c>
      <c r="AD67" s="14">
        <v>10</v>
      </c>
      <c r="AE67" s="14">
        <v>2</v>
      </c>
      <c r="AF67" s="14">
        <v>1</v>
      </c>
      <c r="AG67" s="14">
        <v>11</v>
      </c>
      <c r="AH67" s="14">
        <v>3</v>
      </c>
      <c r="AI67" s="473">
        <v>52</v>
      </c>
      <c r="AJ67" s="473">
        <v>21</v>
      </c>
      <c r="AK67" s="14" t="s">
        <v>294</v>
      </c>
      <c r="AL67" s="14" t="s">
        <v>210</v>
      </c>
      <c r="AM67" s="14">
        <v>2</v>
      </c>
      <c r="AN67" s="14">
        <v>1</v>
      </c>
      <c r="AO67" s="14">
        <v>1</v>
      </c>
      <c r="AP67" s="14">
        <v>1</v>
      </c>
      <c r="AQ67" s="14">
        <v>1</v>
      </c>
      <c r="AR67" s="14">
        <v>1</v>
      </c>
      <c r="AS67" s="14">
        <v>1</v>
      </c>
      <c r="AT67" s="14">
        <v>8</v>
      </c>
      <c r="AU67" s="14">
        <v>7</v>
      </c>
      <c r="AV67" s="14">
        <v>0</v>
      </c>
      <c r="AW67" s="14">
        <v>7</v>
      </c>
      <c r="AX67" s="14">
        <v>17</v>
      </c>
      <c r="AY67" s="14">
        <v>0</v>
      </c>
      <c r="AZ67" s="14">
        <v>0</v>
      </c>
      <c r="BA67" s="14">
        <v>0</v>
      </c>
      <c r="BB67" s="14">
        <f>AX67+AY67+AZ67+BA67</f>
        <v>17</v>
      </c>
      <c r="BC67" s="14">
        <v>12</v>
      </c>
      <c r="BD67" s="14">
        <v>1</v>
      </c>
      <c r="BE67" s="14">
        <v>1</v>
      </c>
      <c r="BF67" s="14">
        <v>0</v>
      </c>
      <c r="BG67" s="511"/>
      <c r="BI67" s="363"/>
      <c r="BJ67" s="363"/>
      <c r="BK67" s="363"/>
      <c r="BL67" s="363"/>
      <c r="BM67" s="363"/>
      <c r="BN67" s="363"/>
    </row>
    <row r="68" spans="1:66" ht="14.25" customHeight="1">
      <c r="A68" s="14" t="s">
        <v>294</v>
      </c>
      <c r="B68" s="14" t="s">
        <v>211</v>
      </c>
      <c r="C68" s="14">
        <v>369</v>
      </c>
      <c r="D68" s="14">
        <v>162</v>
      </c>
      <c r="E68" s="14">
        <v>77</v>
      </c>
      <c r="F68" s="14">
        <v>33</v>
      </c>
      <c r="G68" s="14">
        <v>45</v>
      </c>
      <c r="H68" s="14">
        <v>16</v>
      </c>
      <c r="I68" s="14">
        <v>134</v>
      </c>
      <c r="J68" s="14">
        <v>56</v>
      </c>
      <c r="K68" s="14">
        <v>166</v>
      </c>
      <c r="L68" s="14">
        <v>81</v>
      </c>
      <c r="M68" s="14">
        <v>39</v>
      </c>
      <c r="N68" s="14">
        <v>9</v>
      </c>
      <c r="O68" s="14">
        <v>128</v>
      </c>
      <c r="P68" s="14">
        <v>65</v>
      </c>
      <c r="Q68" s="473">
        <v>958</v>
      </c>
      <c r="R68" s="473">
        <v>422</v>
      </c>
      <c r="S68" s="14" t="s">
        <v>294</v>
      </c>
      <c r="T68" s="14" t="s">
        <v>211</v>
      </c>
      <c r="U68" s="14">
        <v>53</v>
      </c>
      <c r="V68" s="14">
        <v>16</v>
      </c>
      <c r="W68" s="14">
        <v>14</v>
      </c>
      <c r="X68" s="14">
        <v>7</v>
      </c>
      <c r="Y68" s="14">
        <v>4</v>
      </c>
      <c r="Z68" s="14">
        <v>1</v>
      </c>
      <c r="AA68" s="14">
        <v>16</v>
      </c>
      <c r="AB68" s="14">
        <v>2</v>
      </c>
      <c r="AC68" s="14">
        <v>49</v>
      </c>
      <c r="AD68" s="14">
        <v>22</v>
      </c>
      <c r="AE68" s="14">
        <v>7</v>
      </c>
      <c r="AF68" s="14">
        <v>2</v>
      </c>
      <c r="AG68" s="14">
        <v>34</v>
      </c>
      <c r="AH68" s="14">
        <v>16</v>
      </c>
      <c r="AI68" s="473">
        <v>177</v>
      </c>
      <c r="AJ68" s="473">
        <v>66</v>
      </c>
      <c r="AK68" s="14" t="s">
        <v>294</v>
      </c>
      <c r="AL68" s="14" t="s">
        <v>211</v>
      </c>
      <c r="AM68" s="14">
        <v>8</v>
      </c>
      <c r="AN68" s="14">
        <v>3</v>
      </c>
      <c r="AO68" s="14">
        <v>1</v>
      </c>
      <c r="AP68" s="14">
        <v>4</v>
      </c>
      <c r="AQ68" s="14">
        <v>4</v>
      </c>
      <c r="AR68" s="14">
        <v>1</v>
      </c>
      <c r="AS68" s="14">
        <v>3</v>
      </c>
      <c r="AT68" s="14">
        <v>24</v>
      </c>
      <c r="AU68" s="14">
        <v>24</v>
      </c>
      <c r="AV68" s="14">
        <v>0</v>
      </c>
      <c r="AW68" s="14">
        <v>24</v>
      </c>
      <c r="AX68" s="14">
        <v>42</v>
      </c>
      <c r="AY68" s="14">
        <v>2</v>
      </c>
      <c r="AZ68" s="14">
        <v>2</v>
      </c>
      <c r="BA68" s="14">
        <v>0</v>
      </c>
      <c r="BB68" s="14">
        <f t="shared" ref="BB68:BB85" si="8">AX68+AY68+AZ68+BA68</f>
        <v>46</v>
      </c>
      <c r="BC68" s="14">
        <v>22</v>
      </c>
      <c r="BD68" s="14">
        <v>2</v>
      </c>
      <c r="BE68" s="14">
        <v>2</v>
      </c>
      <c r="BF68" s="14">
        <v>0</v>
      </c>
      <c r="BH68" s="364"/>
      <c r="BI68" s="364"/>
      <c r="BJ68" s="364"/>
      <c r="BK68" s="364"/>
      <c r="BL68" s="364"/>
      <c r="BM68" s="364"/>
      <c r="BN68" s="364"/>
    </row>
    <row r="69" spans="1:66" ht="14.25" customHeight="1">
      <c r="A69" s="14" t="s">
        <v>294</v>
      </c>
      <c r="B69" s="14" t="s">
        <v>212</v>
      </c>
      <c r="C69" s="14">
        <v>446</v>
      </c>
      <c r="D69" s="14">
        <v>207</v>
      </c>
      <c r="E69" s="14">
        <v>99</v>
      </c>
      <c r="F69" s="14">
        <v>52</v>
      </c>
      <c r="G69" s="14">
        <v>82</v>
      </c>
      <c r="H69" s="14">
        <v>25</v>
      </c>
      <c r="I69" s="14">
        <v>156</v>
      </c>
      <c r="J69" s="14">
        <v>79</v>
      </c>
      <c r="K69" s="14">
        <v>110</v>
      </c>
      <c r="L69" s="14">
        <v>72</v>
      </c>
      <c r="M69" s="14">
        <v>48</v>
      </c>
      <c r="N69" s="14">
        <v>11</v>
      </c>
      <c r="O69" s="14">
        <v>148</v>
      </c>
      <c r="P69" s="14">
        <v>57</v>
      </c>
      <c r="Q69" s="473">
        <v>1089</v>
      </c>
      <c r="R69" s="473">
        <v>503</v>
      </c>
      <c r="S69" s="14" t="s">
        <v>294</v>
      </c>
      <c r="T69" s="14" t="s">
        <v>212</v>
      </c>
      <c r="U69" s="14">
        <v>34</v>
      </c>
      <c r="V69" s="14">
        <v>18</v>
      </c>
      <c r="W69" s="14">
        <v>12</v>
      </c>
      <c r="X69" s="14">
        <v>7</v>
      </c>
      <c r="Y69" s="14">
        <v>13</v>
      </c>
      <c r="Z69" s="14">
        <v>2</v>
      </c>
      <c r="AA69" s="14">
        <v>31</v>
      </c>
      <c r="AB69" s="14">
        <v>15</v>
      </c>
      <c r="AC69" s="14">
        <v>22</v>
      </c>
      <c r="AD69" s="14">
        <v>18</v>
      </c>
      <c r="AE69" s="14">
        <v>9</v>
      </c>
      <c r="AF69" s="14">
        <v>1</v>
      </c>
      <c r="AG69" s="14">
        <v>41</v>
      </c>
      <c r="AH69" s="14">
        <v>15</v>
      </c>
      <c r="AI69" s="473">
        <v>162</v>
      </c>
      <c r="AJ69" s="473">
        <v>76</v>
      </c>
      <c r="AK69" s="14" t="s">
        <v>294</v>
      </c>
      <c r="AL69" s="14" t="s">
        <v>212</v>
      </c>
      <c r="AM69" s="14">
        <v>8</v>
      </c>
      <c r="AN69" s="14">
        <v>3</v>
      </c>
      <c r="AO69" s="14">
        <v>2</v>
      </c>
      <c r="AP69" s="14">
        <v>4</v>
      </c>
      <c r="AQ69" s="14">
        <v>3</v>
      </c>
      <c r="AR69" s="14">
        <v>1</v>
      </c>
      <c r="AS69" s="14">
        <v>4</v>
      </c>
      <c r="AT69" s="14">
        <v>25</v>
      </c>
      <c r="AU69" s="14">
        <v>13</v>
      </c>
      <c r="AV69" s="14">
        <v>9</v>
      </c>
      <c r="AW69" s="14">
        <v>22</v>
      </c>
      <c r="AX69" s="14">
        <v>35</v>
      </c>
      <c r="AY69" s="14">
        <v>7</v>
      </c>
      <c r="AZ69" s="14">
        <v>0</v>
      </c>
      <c r="BA69" s="14">
        <v>0</v>
      </c>
      <c r="BB69" s="14">
        <f t="shared" si="8"/>
        <v>42</v>
      </c>
      <c r="BC69" s="14">
        <v>15</v>
      </c>
      <c r="BD69" s="14">
        <v>2</v>
      </c>
      <c r="BE69" s="14">
        <v>2</v>
      </c>
      <c r="BF69" s="14">
        <v>0</v>
      </c>
      <c r="BH69"/>
      <c r="BI69"/>
      <c r="BJ69"/>
      <c r="BK69"/>
      <c r="BL69"/>
      <c r="BM69"/>
    </row>
    <row r="70" spans="1:66" ht="14.25" customHeight="1">
      <c r="A70" s="14" t="s">
        <v>294</v>
      </c>
      <c r="B70" s="14" t="s">
        <v>217</v>
      </c>
      <c r="C70" s="14">
        <v>216</v>
      </c>
      <c r="D70" s="14">
        <v>116</v>
      </c>
      <c r="E70" s="14">
        <v>63</v>
      </c>
      <c r="F70" s="14">
        <v>33</v>
      </c>
      <c r="G70" s="14">
        <v>14</v>
      </c>
      <c r="H70" s="14">
        <v>6</v>
      </c>
      <c r="I70" s="14">
        <v>25</v>
      </c>
      <c r="J70" s="14">
        <v>14</v>
      </c>
      <c r="K70" s="14">
        <v>60</v>
      </c>
      <c r="L70" s="14">
        <v>30</v>
      </c>
      <c r="M70" s="14">
        <v>0</v>
      </c>
      <c r="N70" s="14">
        <v>0</v>
      </c>
      <c r="O70" s="14">
        <v>9</v>
      </c>
      <c r="P70" s="14">
        <v>3</v>
      </c>
      <c r="Q70" s="473">
        <v>387</v>
      </c>
      <c r="R70" s="473">
        <v>202</v>
      </c>
      <c r="S70" s="14" t="s">
        <v>294</v>
      </c>
      <c r="T70" s="14" t="s">
        <v>217</v>
      </c>
      <c r="U70" s="14">
        <v>51</v>
      </c>
      <c r="V70" s="14">
        <v>26</v>
      </c>
      <c r="W70" s="14">
        <v>27</v>
      </c>
      <c r="X70" s="14">
        <v>10</v>
      </c>
      <c r="Y70" s="14">
        <v>0</v>
      </c>
      <c r="Z70" s="14">
        <v>0</v>
      </c>
      <c r="AA70" s="14">
        <v>14</v>
      </c>
      <c r="AB70" s="14">
        <v>7</v>
      </c>
      <c r="AC70" s="14">
        <v>21</v>
      </c>
      <c r="AD70" s="14">
        <v>11</v>
      </c>
      <c r="AE70" s="14">
        <v>0</v>
      </c>
      <c r="AF70" s="14">
        <v>0</v>
      </c>
      <c r="AG70" s="14">
        <v>2</v>
      </c>
      <c r="AH70" s="14">
        <v>0</v>
      </c>
      <c r="AI70" s="473">
        <v>115</v>
      </c>
      <c r="AJ70" s="473">
        <v>54</v>
      </c>
      <c r="AK70" s="14" t="s">
        <v>294</v>
      </c>
      <c r="AL70" s="14" t="s">
        <v>217</v>
      </c>
      <c r="AM70" s="14">
        <v>5</v>
      </c>
      <c r="AN70" s="14">
        <v>2</v>
      </c>
      <c r="AO70" s="14">
        <v>1</v>
      </c>
      <c r="AP70" s="14">
        <v>1</v>
      </c>
      <c r="AQ70" s="14">
        <v>2</v>
      </c>
      <c r="AR70" s="14">
        <v>0</v>
      </c>
      <c r="AS70" s="14">
        <v>1</v>
      </c>
      <c r="AT70" s="14">
        <v>12</v>
      </c>
      <c r="AU70" s="14">
        <v>10</v>
      </c>
      <c r="AV70" s="14">
        <v>2</v>
      </c>
      <c r="AW70" s="14">
        <v>12</v>
      </c>
      <c r="AX70" s="14">
        <v>17</v>
      </c>
      <c r="AY70" s="14">
        <v>2</v>
      </c>
      <c r="AZ70" s="14">
        <v>0</v>
      </c>
      <c r="BA70" s="14">
        <v>1</v>
      </c>
      <c r="BB70" s="14">
        <f t="shared" si="8"/>
        <v>20</v>
      </c>
      <c r="BC70" s="14">
        <v>4</v>
      </c>
      <c r="BD70" s="14">
        <v>1</v>
      </c>
      <c r="BE70" s="14">
        <v>1</v>
      </c>
      <c r="BF70" s="14">
        <v>0</v>
      </c>
      <c r="BH70"/>
      <c r="BI70"/>
      <c r="BJ70"/>
      <c r="BK70"/>
      <c r="BL70"/>
      <c r="BM70"/>
    </row>
    <row r="71" spans="1:66" ht="14.25" customHeight="1">
      <c r="A71" s="14" t="s">
        <v>295</v>
      </c>
      <c r="B71" s="14" t="s">
        <v>213</v>
      </c>
      <c r="C71" s="14">
        <v>193</v>
      </c>
      <c r="D71" s="14">
        <v>78</v>
      </c>
      <c r="E71" s="14">
        <v>58</v>
      </c>
      <c r="F71" s="14">
        <v>38</v>
      </c>
      <c r="G71" s="14">
        <v>39</v>
      </c>
      <c r="H71" s="14">
        <v>9</v>
      </c>
      <c r="I71" s="14">
        <v>55</v>
      </c>
      <c r="J71" s="14">
        <v>21</v>
      </c>
      <c r="K71" s="14">
        <v>87</v>
      </c>
      <c r="L71" s="14">
        <v>34</v>
      </c>
      <c r="M71" s="14">
        <v>20</v>
      </c>
      <c r="N71" s="14">
        <v>6</v>
      </c>
      <c r="O71" s="14">
        <v>42</v>
      </c>
      <c r="P71" s="14">
        <v>15</v>
      </c>
      <c r="Q71" s="473">
        <v>494</v>
      </c>
      <c r="R71" s="473">
        <v>201</v>
      </c>
      <c r="S71" s="14" t="s">
        <v>295</v>
      </c>
      <c r="T71" s="14" t="s">
        <v>213</v>
      </c>
      <c r="U71" s="14">
        <v>16</v>
      </c>
      <c r="V71" s="14">
        <v>4</v>
      </c>
      <c r="W71" s="14">
        <v>6</v>
      </c>
      <c r="X71" s="14">
        <v>5</v>
      </c>
      <c r="Y71" s="14">
        <v>4</v>
      </c>
      <c r="Z71" s="14">
        <v>0</v>
      </c>
      <c r="AA71" s="14">
        <v>1</v>
      </c>
      <c r="AB71" s="14">
        <v>0</v>
      </c>
      <c r="AC71" s="14">
        <v>18</v>
      </c>
      <c r="AD71" s="14">
        <v>7</v>
      </c>
      <c r="AE71" s="14">
        <v>5</v>
      </c>
      <c r="AF71" s="14">
        <v>1</v>
      </c>
      <c r="AG71" s="14">
        <v>10</v>
      </c>
      <c r="AH71" s="14">
        <v>4</v>
      </c>
      <c r="AI71" s="473">
        <v>60</v>
      </c>
      <c r="AJ71" s="473">
        <v>21</v>
      </c>
      <c r="AK71" s="14" t="s">
        <v>295</v>
      </c>
      <c r="AL71" s="14" t="s">
        <v>213</v>
      </c>
      <c r="AM71" s="14">
        <v>4</v>
      </c>
      <c r="AN71" s="14">
        <v>1</v>
      </c>
      <c r="AO71" s="14">
        <v>1</v>
      </c>
      <c r="AP71" s="14">
        <v>1</v>
      </c>
      <c r="AQ71" s="14">
        <v>2</v>
      </c>
      <c r="AR71" s="14">
        <v>1</v>
      </c>
      <c r="AS71" s="14">
        <v>1</v>
      </c>
      <c r="AT71" s="14">
        <v>11</v>
      </c>
      <c r="AU71" s="14">
        <v>13</v>
      </c>
      <c r="AV71" s="14">
        <v>0</v>
      </c>
      <c r="AW71" s="14">
        <v>13</v>
      </c>
      <c r="AX71" s="14">
        <v>20</v>
      </c>
      <c r="AY71" s="14">
        <v>0</v>
      </c>
      <c r="AZ71" s="14">
        <v>0</v>
      </c>
      <c r="BA71" s="14">
        <v>0</v>
      </c>
      <c r="BB71" s="14">
        <f t="shared" si="8"/>
        <v>20</v>
      </c>
      <c r="BC71" s="14">
        <v>21</v>
      </c>
      <c r="BD71" s="14">
        <v>1</v>
      </c>
      <c r="BE71" s="14">
        <v>1</v>
      </c>
      <c r="BF71" s="14">
        <v>0</v>
      </c>
      <c r="BH71"/>
      <c r="BI71"/>
      <c r="BJ71"/>
      <c r="BK71"/>
      <c r="BL71"/>
      <c r="BM71"/>
    </row>
    <row r="72" spans="1:66" ht="14.25" customHeight="1">
      <c r="A72" s="14" t="s">
        <v>295</v>
      </c>
      <c r="B72" s="14" t="s">
        <v>297</v>
      </c>
      <c r="C72" s="14">
        <v>10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12</v>
      </c>
      <c r="J72" s="14">
        <v>5</v>
      </c>
      <c r="K72" s="14">
        <v>0</v>
      </c>
      <c r="L72" s="14">
        <v>0</v>
      </c>
      <c r="M72" s="14">
        <v>0</v>
      </c>
      <c r="N72" s="14">
        <v>0</v>
      </c>
      <c r="O72" s="14">
        <v>5</v>
      </c>
      <c r="P72" s="14">
        <v>0</v>
      </c>
      <c r="Q72" s="473">
        <v>27</v>
      </c>
      <c r="R72" s="473">
        <v>5</v>
      </c>
      <c r="S72" s="14" t="s">
        <v>295</v>
      </c>
      <c r="T72" s="14" t="s">
        <v>297</v>
      </c>
      <c r="U72" s="14">
        <v>1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4</v>
      </c>
      <c r="AB72" s="14">
        <v>2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473">
        <v>5</v>
      </c>
      <c r="AJ72" s="473">
        <v>2</v>
      </c>
      <c r="AK72" s="14" t="s">
        <v>295</v>
      </c>
      <c r="AL72" s="14" t="s">
        <v>297</v>
      </c>
      <c r="AM72" s="14">
        <v>1</v>
      </c>
      <c r="AN72" s="14">
        <v>0</v>
      </c>
      <c r="AO72" s="14">
        <v>0</v>
      </c>
      <c r="AP72" s="14">
        <v>1</v>
      </c>
      <c r="AQ72" s="14">
        <v>0</v>
      </c>
      <c r="AR72" s="14">
        <v>0</v>
      </c>
      <c r="AS72" s="14">
        <v>1</v>
      </c>
      <c r="AT72" s="14">
        <v>3</v>
      </c>
      <c r="AU72" s="14">
        <v>3</v>
      </c>
      <c r="AV72" s="14">
        <v>0</v>
      </c>
      <c r="AW72" s="14">
        <v>3</v>
      </c>
      <c r="AX72" s="14">
        <v>6</v>
      </c>
      <c r="AY72" s="14">
        <v>0</v>
      </c>
      <c r="AZ72" s="14">
        <v>0</v>
      </c>
      <c r="BA72" s="14">
        <v>0</v>
      </c>
      <c r="BB72" s="14">
        <f t="shared" si="8"/>
        <v>6</v>
      </c>
      <c r="BC72" s="14">
        <v>0</v>
      </c>
      <c r="BD72" s="14">
        <v>1</v>
      </c>
      <c r="BE72" s="14">
        <v>1</v>
      </c>
      <c r="BF72" s="14">
        <v>0</v>
      </c>
      <c r="BH72"/>
      <c r="BI72"/>
      <c r="BJ72"/>
      <c r="BK72"/>
      <c r="BL72"/>
      <c r="BM72"/>
    </row>
    <row r="73" spans="1:66" ht="14.25" customHeight="1">
      <c r="A73" s="14" t="s">
        <v>295</v>
      </c>
      <c r="B73" s="14" t="s">
        <v>298</v>
      </c>
      <c r="C73" s="14">
        <v>130</v>
      </c>
      <c r="D73" s="14">
        <v>35</v>
      </c>
      <c r="E73" s="14">
        <v>42</v>
      </c>
      <c r="F73" s="14">
        <v>20</v>
      </c>
      <c r="G73" s="14">
        <v>10</v>
      </c>
      <c r="H73" s="14">
        <v>4</v>
      </c>
      <c r="I73" s="14">
        <v>36</v>
      </c>
      <c r="J73" s="14">
        <v>13</v>
      </c>
      <c r="K73" s="14">
        <v>25</v>
      </c>
      <c r="L73" s="14">
        <v>11</v>
      </c>
      <c r="M73" s="14">
        <v>0</v>
      </c>
      <c r="N73" s="14">
        <v>0</v>
      </c>
      <c r="O73" s="14">
        <v>27</v>
      </c>
      <c r="P73" s="14">
        <v>7</v>
      </c>
      <c r="Q73" s="473">
        <v>270</v>
      </c>
      <c r="R73" s="473">
        <v>90</v>
      </c>
      <c r="S73" s="14" t="s">
        <v>295</v>
      </c>
      <c r="T73" s="14" t="s">
        <v>298</v>
      </c>
      <c r="U73" s="14">
        <v>35</v>
      </c>
      <c r="V73" s="14">
        <v>12</v>
      </c>
      <c r="W73" s="14">
        <v>4</v>
      </c>
      <c r="X73" s="14">
        <v>2</v>
      </c>
      <c r="Y73" s="14">
        <v>0</v>
      </c>
      <c r="Z73" s="14">
        <v>0</v>
      </c>
      <c r="AA73" s="14">
        <v>7</v>
      </c>
      <c r="AB73" s="14">
        <v>2</v>
      </c>
      <c r="AC73" s="14">
        <v>4</v>
      </c>
      <c r="AD73" s="14">
        <v>2</v>
      </c>
      <c r="AE73" s="14">
        <v>0</v>
      </c>
      <c r="AF73" s="14">
        <v>0</v>
      </c>
      <c r="AG73" s="14">
        <v>10</v>
      </c>
      <c r="AH73" s="14">
        <v>5</v>
      </c>
      <c r="AI73" s="473">
        <v>60</v>
      </c>
      <c r="AJ73" s="473">
        <v>23</v>
      </c>
      <c r="AK73" s="14" t="s">
        <v>295</v>
      </c>
      <c r="AL73" s="14" t="s">
        <v>298</v>
      </c>
      <c r="AM73" s="14">
        <v>3</v>
      </c>
      <c r="AN73" s="14">
        <v>1</v>
      </c>
      <c r="AO73" s="14">
        <v>1</v>
      </c>
      <c r="AP73" s="14">
        <v>1</v>
      </c>
      <c r="AQ73" s="14">
        <v>1</v>
      </c>
      <c r="AR73" s="14">
        <v>0</v>
      </c>
      <c r="AS73" s="14">
        <v>1</v>
      </c>
      <c r="AT73" s="14">
        <v>8</v>
      </c>
      <c r="AU73" s="14">
        <v>8</v>
      </c>
      <c r="AV73" s="14">
        <v>1</v>
      </c>
      <c r="AW73" s="14">
        <v>9</v>
      </c>
      <c r="AX73" s="14">
        <v>12</v>
      </c>
      <c r="AY73" s="14">
        <v>0</v>
      </c>
      <c r="AZ73" s="14">
        <v>3</v>
      </c>
      <c r="BA73" s="14">
        <v>1</v>
      </c>
      <c r="BB73" s="14">
        <f t="shared" si="8"/>
        <v>16</v>
      </c>
      <c r="BC73" s="14">
        <v>8</v>
      </c>
      <c r="BD73" s="14">
        <v>1</v>
      </c>
      <c r="BE73" s="14">
        <v>1</v>
      </c>
      <c r="BF73" s="14">
        <v>0</v>
      </c>
      <c r="BH73"/>
      <c r="BI73"/>
      <c r="BJ73"/>
      <c r="BK73"/>
      <c r="BL73"/>
      <c r="BM73"/>
    </row>
    <row r="74" spans="1:66" ht="14.25" customHeight="1">
      <c r="A74" s="14" t="s">
        <v>295</v>
      </c>
      <c r="B74" s="14" t="s">
        <v>53</v>
      </c>
      <c r="C74" s="14">
        <v>21</v>
      </c>
      <c r="D74" s="14">
        <v>12</v>
      </c>
      <c r="E74" s="14">
        <v>4</v>
      </c>
      <c r="F74" s="14">
        <v>2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473">
        <v>25</v>
      </c>
      <c r="R74" s="473">
        <v>14</v>
      </c>
      <c r="S74" s="14" t="s">
        <v>295</v>
      </c>
      <c r="T74" s="14" t="s">
        <v>53</v>
      </c>
      <c r="U74" s="14">
        <v>2</v>
      </c>
      <c r="V74" s="14">
        <v>1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473">
        <v>2</v>
      </c>
      <c r="AJ74" s="473">
        <v>1</v>
      </c>
      <c r="AK74" s="14" t="s">
        <v>295</v>
      </c>
      <c r="AL74" s="14" t="s">
        <v>53</v>
      </c>
      <c r="AM74" s="14">
        <v>1</v>
      </c>
      <c r="AN74" s="14">
        <v>1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2</v>
      </c>
      <c r="AU74" s="14">
        <v>2</v>
      </c>
      <c r="AV74" s="14">
        <v>0</v>
      </c>
      <c r="AW74" s="14">
        <v>2</v>
      </c>
      <c r="AX74" s="14">
        <v>4</v>
      </c>
      <c r="AY74" s="14">
        <v>0</v>
      </c>
      <c r="AZ74" s="14">
        <v>0</v>
      </c>
      <c r="BA74" s="14">
        <v>0</v>
      </c>
      <c r="BB74" s="14">
        <f t="shared" si="8"/>
        <v>4</v>
      </c>
      <c r="BC74" s="14">
        <v>2</v>
      </c>
      <c r="BD74" s="14">
        <v>1</v>
      </c>
      <c r="BE74" s="14">
        <v>1</v>
      </c>
      <c r="BF74" s="14">
        <v>0</v>
      </c>
      <c r="BH74"/>
      <c r="BI74"/>
      <c r="BJ74"/>
      <c r="BK74"/>
      <c r="BL74"/>
      <c r="BM74"/>
    </row>
    <row r="75" spans="1:66" ht="14.25" customHeight="1">
      <c r="A75" s="14" t="s">
        <v>299</v>
      </c>
      <c r="B75" s="14" t="s">
        <v>209</v>
      </c>
      <c r="C75" s="14">
        <v>382</v>
      </c>
      <c r="D75" s="14">
        <v>185</v>
      </c>
      <c r="E75" s="14">
        <v>111</v>
      </c>
      <c r="F75" s="14">
        <v>63</v>
      </c>
      <c r="G75" s="14">
        <v>113</v>
      </c>
      <c r="H75" s="14">
        <v>42</v>
      </c>
      <c r="I75" s="14">
        <v>0</v>
      </c>
      <c r="J75" s="14">
        <v>0</v>
      </c>
      <c r="K75" s="14">
        <v>122</v>
      </c>
      <c r="L75" s="14">
        <v>61</v>
      </c>
      <c r="M75" s="14">
        <v>16</v>
      </c>
      <c r="N75" s="14">
        <v>2</v>
      </c>
      <c r="O75" s="14">
        <v>43</v>
      </c>
      <c r="P75" s="14">
        <v>16</v>
      </c>
      <c r="Q75" s="473">
        <v>787</v>
      </c>
      <c r="R75" s="473">
        <v>369</v>
      </c>
      <c r="S75" s="14" t="s">
        <v>299</v>
      </c>
      <c r="T75" s="14" t="s">
        <v>209</v>
      </c>
      <c r="U75" s="14">
        <v>107</v>
      </c>
      <c r="V75" s="14">
        <v>57</v>
      </c>
      <c r="W75" s="14">
        <v>14</v>
      </c>
      <c r="X75" s="14">
        <v>4</v>
      </c>
      <c r="Y75" s="14">
        <v>26</v>
      </c>
      <c r="Z75" s="14">
        <v>5</v>
      </c>
      <c r="AA75" s="14">
        <v>0</v>
      </c>
      <c r="AB75" s="14">
        <v>0</v>
      </c>
      <c r="AC75" s="14">
        <v>37</v>
      </c>
      <c r="AD75" s="14">
        <v>19</v>
      </c>
      <c r="AE75" s="14">
        <v>7</v>
      </c>
      <c r="AF75" s="14">
        <v>0</v>
      </c>
      <c r="AG75" s="14">
        <v>10</v>
      </c>
      <c r="AH75" s="14">
        <v>2</v>
      </c>
      <c r="AI75" s="473">
        <v>201</v>
      </c>
      <c r="AJ75" s="473">
        <v>87</v>
      </c>
      <c r="AK75" s="14" t="s">
        <v>299</v>
      </c>
      <c r="AL75" s="14" t="s">
        <v>209</v>
      </c>
      <c r="AM75" s="14">
        <v>6</v>
      </c>
      <c r="AN75" s="14">
        <v>2</v>
      </c>
      <c r="AO75" s="14">
        <v>2</v>
      </c>
      <c r="AP75" s="14">
        <v>0</v>
      </c>
      <c r="AQ75" s="14">
        <v>2</v>
      </c>
      <c r="AR75" s="14">
        <v>1</v>
      </c>
      <c r="AS75" s="14">
        <v>1</v>
      </c>
      <c r="AT75" s="14">
        <v>14</v>
      </c>
      <c r="AU75" s="14">
        <v>13</v>
      </c>
      <c r="AV75" s="14">
        <v>0</v>
      </c>
      <c r="AW75" s="14">
        <v>13</v>
      </c>
      <c r="AX75" s="14">
        <v>24</v>
      </c>
      <c r="AY75" s="14">
        <v>3</v>
      </c>
      <c r="AZ75" s="14">
        <v>0</v>
      </c>
      <c r="BA75" s="14">
        <v>0</v>
      </c>
      <c r="BB75" s="14">
        <f t="shared" si="8"/>
        <v>27</v>
      </c>
      <c r="BC75" s="14">
        <v>13</v>
      </c>
      <c r="BD75" s="14">
        <v>1</v>
      </c>
      <c r="BE75" s="14">
        <v>1</v>
      </c>
      <c r="BF75" s="14">
        <v>0</v>
      </c>
      <c r="BH75"/>
      <c r="BI75"/>
      <c r="BJ75"/>
      <c r="BK75"/>
      <c r="BL75"/>
      <c r="BM75"/>
    </row>
    <row r="76" spans="1:66" ht="14.25" customHeight="1">
      <c r="A76" s="14" t="s">
        <v>299</v>
      </c>
      <c r="B76" s="14" t="s">
        <v>197</v>
      </c>
      <c r="C76" s="14">
        <v>184</v>
      </c>
      <c r="D76" s="14">
        <v>110</v>
      </c>
      <c r="E76" s="14">
        <v>60</v>
      </c>
      <c r="F76" s="14">
        <v>43</v>
      </c>
      <c r="G76" s="14">
        <v>53</v>
      </c>
      <c r="H76" s="14">
        <v>17</v>
      </c>
      <c r="I76" s="14">
        <v>58</v>
      </c>
      <c r="J76" s="14">
        <v>32</v>
      </c>
      <c r="K76" s="14">
        <v>98</v>
      </c>
      <c r="L76" s="14">
        <v>58</v>
      </c>
      <c r="M76" s="14">
        <v>37</v>
      </c>
      <c r="N76" s="14">
        <v>5</v>
      </c>
      <c r="O76" s="14">
        <v>46</v>
      </c>
      <c r="P76" s="14">
        <v>23</v>
      </c>
      <c r="Q76" s="473">
        <v>536</v>
      </c>
      <c r="R76" s="473">
        <v>288</v>
      </c>
      <c r="S76" s="14" t="s">
        <v>299</v>
      </c>
      <c r="T76" s="14" t="s">
        <v>197</v>
      </c>
      <c r="U76" s="14">
        <v>25</v>
      </c>
      <c r="V76" s="14">
        <v>10</v>
      </c>
      <c r="W76" s="14">
        <v>0</v>
      </c>
      <c r="X76" s="14">
        <v>0</v>
      </c>
      <c r="Y76" s="14">
        <v>13</v>
      </c>
      <c r="Z76" s="14">
        <v>2</v>
      </c>
      <c r="AA76" s="14">
        <v>9</v>
      </c>
      <c r="AB76" s="14">
        <v>5</v>
      </c>
      <c r="AC76" s="14">
        <v>20</v>
      </c>
      <c r="AD76" s="14">
        <v>11</v>
      </c>
      <c r="AE76" s="14">
        <v>7</v>
      </c>
      <c r="AF76" s="14">
        <v>0</v>
      </c>
      <c r="AG76" s="14">
        <v>18</v>
      </c>
      <c r="AH76" s="14">
        <v>10</v>
      </c>
      <c r="AI76" s="473">
        <v>92</v>
      </c>
      <c r="AJ76" s="473">
        <v>38</v>
      </c>
      <c r="AK76" s="14" t="s">
        <v>299</v>
      </c>
      <c r="AL76" s="14" t="s">
        <v>197</v>
      </c>
      <c r="AM76" s="14">
        <v>4</v>
      </c>
      <c r="AN76" s="14">
        <v>2</v>
      </c>
      <c r="AO76" s="14">
        <v>1</v>
      </c>
      <c r="AP76" s="14">
        <v>1</v>
      </c>
      <c r="AQ76" s="14">
        <v>2</v>
      </c>
      <c r="AR76" s="14">
        <v>1</v>
      </c>
      <c r="AS76" s="14">
        <v>1</v>
      </c>
      <c r="AT76" s="14">
        <v>12</v>
      </c>
      <c r="AU76" s="14">
        <v>9</v>
      </c>
      <c r="AV76" s="14">
        <v>0</v>
      </c>
      <c r="AW76" s="14">
        <v>9</v>
      </c>
      <c r="AX76" s="14">
        <v>18</v>
      </c>
      <c r="AY76" s="14">
        <v>0</v>
      </c>
      <c r="AZ76" s="14">
        <v>1</v>
      </c>
      <c r="BA76" s="14">
        <v>0</v>
      </c>
      <c r="BB76" s="14">
        <f t="shared" si="8"/>
        <v>19</v>
      </c>
      <c r="BC76" s="14">
        <v>7</v>
      </c>
      <c r="BD76" s="14">
        <v>1</v>
      </c>
      <c r="BE76" s="14">
        <v>1</v>
      </c>
      <c r="BF76" s="14">
        <v>0</v>
      </c>
      <c r="BH76"/>
      <c r="BI76"/>
      <c r="BJ76"/>
      <c r="BK76"/>
      <c r="BL76"/>
      <c r="BM76"/>
    </row>
    <row r="77" spans="1:66" ht="14.25" customHeight="1">
      <c r="A77" s="14" t="s">
        <v>299</v>
      </c>
      <c r="B77" s="14" t="s">
        <v>278</v>
      </c>
      <c r="C77" s="14">
        <v>524</v>
      </c>
      <c r="D77" s="14">
        <v>228</v>
      </c>
      <c r="E77" s="14">
        <v>264</v>
      </c>
      <c r="F77" s="14">
        <v>144</v>
      </c>
      <c r="G77" s="14">
        <v>125</v>
      </c>
      <c r="H77" s="14">
        <v>43</v>
      </c>
      <c r="I77" s="14">
        <v>230</v>
      </c>
      <c r="J77" s="14">
        <v>101</v>
      </c>
      <c r="K77" s="14">
        <v>358</v>
      </c>
      <c r="L77" s="14">
        <v>212</v>
      </c>
      <c r="M77" s="14">
        <v>90</v>
      </c>
      <c r="N77" s="14">
        <v>17</v>
      </c>
      <c r="O77" s="14">
        <v>166</v>
      </c>
      <c r="P77" s="14">
        <v>59</v>
      </c>
      <c r="Q77" s="473">
        <v>1757</v>
      </c>
      <c r="R77" s="473">
        <v>804</v>
      </c>
      <c r="S77" s="14" t="s">
        <v>299</v>
      </c>
      <c r="T77" s="14" t="s">
        <v>278</v>
      </c>
      <c r="U77" s="14">
        <v>129</v>
      </c>
      <c r="V77" s="14">
        <v>51</v>
      </c>
      <c r="W77" s="14">
        <v>72</v>
      </c>
      <c r="X77" s="14">
        <v>36</v>
      </c>
      <c r="Y77" s="14">
        <v>28</v>
      </c>
      <c r="Z77" s="14">
        <v>10</v>
      </c>
      <c r="AA77" s="14">
        <v>64</v>
      </c>
      <c r="AB77" s="14">
        <v>22</v>
      </c>
      <c r="AC77" s="14">
        <v>91</v>
      </c>
      <c r="AD77" s="14">
        <v>56</v>
      </c>
      <c r="AE77" s="14">
        <v>13</v>
      </c>
      <c r="AF77" s="14">
        <v>3</v>
      </c>
      <c r="AG77" s="14">
        <v>65</v>
      </c>
      <c r="AH77" s="14">
        <v>29</v>
      </c>
      <c r="AI77" s="473">
        <v>462</v>
      </c>
      <c r="AJ77" s="473">
        <v>207</v>
      </c>
      <c r="AK77" s="14" t="s">
        <v>299</v>
      </c>
      <c r="AL77" s="14" t="s">
        <v>278</v>
      </c>
      <c r="AM77" s="14">
        <v>16</v>
      </c>
      <c r="AN77" s="14">
        <v>6</v>
      </c>
      <c r="AO77" s="14">
        <v>4</v>
      </c>
      <c r="AP77" s="14">
        <v>6</v>
      </c>
      <c r="AQ77" s="14">
        <v>8</v>
      </c>
      <c r="AR77" s="14">
        <v>3</v>
      </c>
      <c r="AS77" s="14">
        <v>5</v>
      </c>
      <c r="AT77" s="14">
        <v>48</v>
      </c>
      <c r="AU77" s="14">
        <v>48</v>
      </c>
      <c r="AV77" s="14">
        <v>0</v>
      </c>
      <c r="AW77" s="14">
        <v>48</v>
      </c>
      <c r="AX77" s="14">
        <v>85</v>
      </c>
      <c r="AY77" s="14">
        <v>0</v>
      </c>
      <c r="AZ77" s="14">
        <v>2</v>
      </c>
      <c r="BA77" s="14">
        <v>8</v>
      </c>
      <c r="BB77" s="14">
        <f t="shared" si="8"/>
        <v>95</v>
      </c>
      <c r="BC77" s="14">
        <v>49</v>
      </c>
      <c r="BD77" s="14">
        <v>2</v>
      </c>
      <c r="BE77" s="14">
        <v>2</v>
      </c>
      <c r="BF77" s="14">
        <v>0</v>
      </c>
      <c r="BH77"/>
      <c r="BI77"/>
      <c r="BJ77"/>
      <c r="BK77"/>
      <c r="BL77"/>
      <c r="BM77"/>
    </row>
    <row r="78" spans="1:66" ht="14.25" customHeight="1">
      <c r="A78" s="14" t="s">
        <v>299</v>
      </c>
      <c r="B78" s="14" t="s">
        <v>214</v>
      </c>
      <c r="C78" s="14">
        <v>488</v>
      </c>
      <c r="D78" s="14">
        <v>237</v>
      </c>
      <c r="E78" s="14">
        <v>138</v>
      </c>
      <c r="F78" s="14">
        <v>83</v>
      </c>
      <c r="G78" s="14">
        <v>30</v>
      </c>
      <c r="H78" s="14">
        <v>7</v>
      </c>
      <c r="I78" s="14">
        <v>107</v>
      </c>
      <c r="J78" s="14">
        <v>54</v>
      </c>
      <c r="K78" s="14">
        <v>119</v>
      </c>
      <c r="L78" s="14">
        <v>48</v>
      </c>
      <c r="M78" s="14">
        <v>16</v>
      </c>
      <c r="N78" s="14">
        <v>4</v>
      </c>
      <c r="O78" s="14">
        <v>56</v>
      </c>
      <c r="P78" s="14">
        <v>24</v>
      </c>
      <c r="Q78" s="473">
        <v>954</v>
      </c>
      <c r="R78" s="473">
        <v>457</v>
      </c>
      <c r="S78" s="14" t="s">
        <v>299</v>
      </c>
      <c r="T78" s="14" t="s">
        <v>214</v>
      </c>
      <c r="U78" s="14">
        <v>81</v>
      </c>
      <c r="V78" s="14">
        <v>42</v>
      </c>
      <c r="W78" s="14">
        <v>17</v>
      </c>
      <c r="X78" s="14">
        <v>9</v>
      </c>
      <c r="Y78" s="14">
        <v>3</v>
      </c>
      <c r="Z78" s="14">
        <v>0</v>
      </c>
      <c r="AA78" s="14">
        <v>23</v>
      </c>
      <c r="AB78" s="14">
        <v>12</v>
      </c>
      <c r="AC78" s="14">
        <v>30</v>
      </c>
      <c r="AD78" s="14">
        <v>15</v>
      </c>
      <c r="AE78" s="14">
        <v>5</v>
      </c>
      <c r="AF78" s="14">
        <v>3</v>
      </c>
      <c r="AG78" s="14">
        <v>11</v>
      </c>
      <c r="AH78" s="14">
        <v>5</v>
      </c>
      <c r="AI78" s="473">
        <v>170</v>
      </c>
      <c r="AJ78" s="473">
        <v>86</v>
      </c>
      <c r="AK78" s="14" t="s">
        <v>299</v>
      </c>
      <c r="AL78" s="14" t="s">
        <v>214</v>
      </c>
      <c r="AM78" s="14">
        <v>10</v>
      </c>
      <c r="AN78" s="14">
        <v>4</v>
      </c>
      <c r="AO78" s="14">
        <v>1</v>
      </c>
      <c r="AP78" s="14">
        <v>4</v>
      </c>
      <c r="AQ78" s="14">
        <v>3</v>
      </c>
      <c r="AR78" s="14">
        <v>1</v>
      </c>
      <c r="AS78" s="14">
        <v>3</v>
      </c>
      <c r="AT78" s="14">
        <v>26</v>
      </c>
      <c r="AU78" s="14">
        <v>10</v>
      </c>
      <c r="AV78" s="14">
        <v>15</v>
      </c>
      <c r="AW78" s="14">
        <v>25</v>
      </c>
      <c r="AX78" s="14">
        <v>47</v>
      </c>
      <c r="AY78" s="14">
        <v>6</v>
      </c>
      <c r="AZ78" s="14">
        <v>1</v>
      </c>
      <c r="BA78" s="14">
        <v>0</v>
      </c>
      <c r="BB78" s="14">
        <f t="shared" si="8"/>
        <v>54</v>
      </c>
      <c r="BC78" s="14">
        <v>21</v>
      </c>
      <c r="BD78" s="14">
        <v>4</v>
      </c>
      <c r="BE78" s="14">
        <v>4</v>
      </c>
      <c r="BF78" s="14">
        <v>0</v>
      </c>
      <c r="BH78"/>
      <c r="BI78"/>
      <c r="BJ78"/>
      <c r="BK78"/>
      <c r="BL78"/>
      <c r="BM78"/>
    </row>
    <row r="79" spans="1:66" ht="14.25" customHeight="1">
      <c r="A79" s="14" t="s">
        <v>301</v>
      </c>
      <c r="B79" s="14" t="s">
        <v>45</v>
      </c>
      <c r="C79" s="14">
        <v>167</v>
      </c>
      <c r="D79" s="14">
        <v>71</v>
      </c>
      <c r="E79" s="14">
        <v>74</v>
      </c>
      <c r="F79" s="14">
        <v>40</v>
      </c>
      <c r="G79" s="14">
        <v>8</v>
      </c>
      <c r="H79" s="14">
        <v>1</v>
      </c>
      <c r="I79" s="14">
        <v>57</v>
      </c>
      <c r="J79" s="14">
        <v>21</v>
      </c>
      <c r="K79" s="14">
        <v>55</v>
      </c>
      <c r="L79" s="14">
        <v>30</v>
      </c>
      <c r="M79" s="14">
        <v>8</v>
      </c>
      <c r="N79" s="14">
        <v>4</v>
      </c>
      <c r="O79" s="14">
        <v>31</v>
      </c>
      <c r="P79" s="14">
        <v>11</v>
      </c>
      <c r="Q79" s="473">
        <v>400</v>
      </c>
      <c r="R79" s="473">
        <v>178</v>
      </c>
      <c r="S79" s="14" t="s">
        <v>301</v>
      </c>
      <c r="T79" s="14" t="s">
        <v>45</v>
      </c>
      <c r="U79" s="14">
        <v>21</v>
      </c>
      <c r="V79" s="14">
        <v>9</v>
      </c>
      <c r="W79" s="14">
        <v>4</v>
      </c>
      <c r="X79" s="14">
        <v>1</v>
      </c>
      <c r="Y79" s="14">
        <v>0</v>
      </c>
      <c r="Z79" s="14">
        <v>0</v>
      </c>
      <c r="AA79" s="14">
        <v>5</v>
      </c>
      <c r="AB79" s="14">
        <v>0</v>
      </c>
      <c r="AC79" s="14">
        <v>6</v>
      </c>
      <c r="AD79" s="14">
        <v>4</v>
      </c>
      <c r="AE79" s="14">
        <v>2</v>
      </c>
      <c r="AF79" s="14">
        <v>1</v>
      </c>
      <c r="AG79" s="14">
        <v>14</v>
      </c>
      <c r="AH79" s="14">
        <v>7</v>
      </c>
      <c r="AI79" s="473">
        <v>52</v>
      </c>
      <c r="AJ79" s="473">
        <v>22</v>
      </c>
      <c r="AK79" s="14" t="s">
        <v>301</v>
      </c>
      <c r="AL79" s="14" t="s">
        <v>45</v>
      </c>
      <c r="AM79" s="14">
        <v>3</v>
      </c>
      <c r="AN79" s="14">
        <v>2</v>
      </c>
      <c r="AO79" s="14">
        <v>1</v>
      </c>
      <c r="AP79" s="14">
        <v>1</v>
      </c>
      <c r="AQ79" s="14">
        <v>1</v>
      </c>
      <c r="AR79" s="14">
        <v>1</v>
      </c>
      <c r="AS79" s="14">
        <v>1</v>
      </c>
      <c r="AT79" s="14">
        <v>10</v>
      </c>
      <c r="AU79" s="14">
        <v>10</v>
      </c>
      <c r="AV79" s="14">
        <v>0</v>
      </c>
      <c r="AW79" s="14">
        <v>10</v>
      </c>
      <c r="AX79" s="14">
        <v>17</v>
      </c>
      <c r="AY79" s="14">
        <v>0</v>
      </c>
      <c r="AZ79" s="14">
        <v>3</v>
      </c>
      <c r="BA79" s="14">
        <v>0</v>
      </c>
      <c r="BB79" s="14">
        <f t="shared" si="8"/>
        <v>20</v>
      </c>
      <c r="BC79" s="14">
        <v>9</v>
      </c>
      <c r="BD79" s="14">
        <v>1</v>
      </c>
      <c r="BE79" s="14">
        <v>1</v>
      </c>
      <c r="BF79" s="14">
        <v>0</v>
      </c>
      <c r="BH79"/>
      <c r="BI79"/>
      <c r="BJ79"/>
      <c r="BK79"/>
      <c r="BL79"/>
      <c r="BM79"/>
    </row>
    <row r="80" spans="1:66" ht="14.25" customHeight="1">
      <c r="A80" s="14" t="s">
        <v>304</v>
      </c>
      <c r="B80" s="14" t="s">
        <v>215</v>
      </c>
      <c r="C80" s="14">
        <v>56</v>
      </c>
      <c r="D80" s="14">
        <v>24</v>
      </c>
      <c r="E80" s="14">
        <v>29</v>
      </c>
      <c r="F80" s="14">
        <v>17</v>
      </c>
      <c r="G80" s="14">
        <v>0</v>
      </c>
      <c r="H80" s="14">
        <v>0</v>
      </c>
      <c r="I80" s="14">
        <v>22</v>
      </c>
      <c r="J80" s="14">
        <v>7</v>
      </c>
      <c r="K80" s="14">
        <v>26</v>
      </c>
      <c r="L80" s="14">
        <v>12</v>
      </c>
      <c r="M80" s="14">
        <v>0</v>
      </c>
      <c r="N80" s="14">
        <v>0</v>
      </c>
      <c r="O80" s="14">
        <v>19</v>
      </c>
      <c r="P80" s="14">
        <v>2</v>
      </c>
      <c r="Q80" s="473">
        <v>152</v>
      </c>
      <c r="R80" s="473">
        <v>62</v>
      </c>
      <c r="S80" s="14" t="s">
        <v>304</v>
      </c>
      <c r="T80" s="14" t="s">
        <v>215</v>
      </c>
      <c r="U80" s="14">
        <v>20</v>
      </c>
      <c r="V80" s="14">
        <v>7</v>
      </c>
      <c r="W80" s="14">
        <v>4</v>
      </c>
      <c r="X80" s="14">
        <v>4</v>
      </c>
      <c r="Y80" s="14">
        <v>0</v>
      </c>
      <c r="Z80" s="14">
        <v>0</v>
      </c>
      <c r="AA80" s="14">
        <v>5</v>
      </c>
      <c r="AB80" s="14">
        <v>1</v>
      </c>
      <c r="AC80" s="14">
        <v>10</v>
      </c>
      <c r="AD80" s="14">
        <v>5</v>
      </c>
      <c r="AE80" s="14">
        <v>0</v>
      </c>
      <c r="AF80" s="14">
        <v>0</v>
      </c>
      <c r="AG80" s="14">
        <v>9</v>
      </c>
      <c r="AH80" s="14">
        <v>0</v>
      </c>
      <c r="AI80" s="473">
        <v>48</v>
      </c>
      <c r="AJ80" s="473">
        <v>17</v>
      </c>
      <c r="AK80" s="14" t="s">
        <v>304</v>
      </c>
      <c r="AL80" s="14" t="s">
        <v>215</v>
      </c>
      <c r="AM80" s="14">
        <v>2</v>
      </c>
      <c r="AN80" s="14">
        <v>1</v>
      </c>
      <c r="AO80" s="14">
        <v>0</v>
      </c>
      <c r="AP80" s="14">
        <v>1</v>
      </c>
      <c r="AQ80" s="14">
        <v>1</v>
      </c>
      <c r="AR80" s="14">
        <v>0</v>
      </c>
      <c r="AS80" s="14">
        <v>1</v>
      </c>
      <c r="AT80" s="14">
        <v>6</v>
      </c>
      <c r="AU80" s="14">
        <v>6</v>
      </c>
      <c r="AV80" s="14">
        <v>0</v>
      </c>
      <c r="AW80" s="14">
        <v>6</v>
      </c>
      <c r="AX80" s="14">
        <v>11</v>
      </c>
      <c r="AY80" s="14">
        <v>2</v>
      </c>
      <c r="AZ80" s="14">
        <v>0</v>
      </c>
      <c r="BA80" s="14">
        <v>1</v>
      </c>
      <c r="BB80" s="14">
        <f t="shared" si="8"/>
        <v>14</v>
      </c>
      <c r="BC80" s="14">
        <v>0</v>
      </c>
      <c r="BD80" s="14">
        <v>1</v>
      </c>
      <c r="BE80" s="14">
        <v>1</v>
      </c>
      <c r="BF80" s="14">
        <v>0</v>
      </c>
      <c r="BH80"/>
      <c r="BI80"/>
      <c r="BJ80"/>
      <c r="BK80"/>
      <c r="BL80"/>
      <c r="BM80"/>
    </row>
    <row r="81" spans="1:66" ht="13.5" customHeight="1">
      <c r="A81" s="14" t="s">
        <v>304</v>
      </c>
      <c r="B81" s="14" t="s">
        <v>216</v>
      </c>
      <c r="C81" s="14">
        <v>117</v>
      </c>
      <c r="D81" s="14">
        <v>34</v>
      </c>
      <c r="E81" s="14">
        <v>16</v>
      </c>
      <c r="F81" s="14">
        <v>3</v>
      </c>
      <c r="G81" s="14">
        <v>0</v>
      </c>
      <c r="H81" s="14">
        <v>0</v>
      </c>
      <c r="I81" s="14">
        <v>10</v>
      </c>
      <c r="J81" s="14">
        <v>5</v>
      </c>
      <c r="K81" s="14">
        <v>26</v>
      </c>
      <c r="L81" s="14">
        <v>12</v>
      </c>
      <c r="M81" s="14">
        <v>0</v>
      </c>
      <c r="N81" s="14">
        <v>0</v>
      </c>
      <c r="O81" s="14">
        <v>0</v>
      </c>
      <c r="P81" s="14">
        <v>0</v>
      </c>
      <c r="Q81" s="473">
        <v>169</v>
      </c>
      <c r="R81" s="473">
        <v>54</v>
      </c>
      <c r="S81" s="14" t="s">
        <v>304</v>
      </c>
      <c r="T81" s="14" t="s">
        <v>216</v>
      </c>
      <c r="U81" s="14">
        <v>16</v>
      </c>
      <c r="V81" s="14">
        <v>3</v>
      </c>
      <c r="W81" s="14">
        <v>1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7</v>
      </c>
      <c r="AD81" s="14">
        <v>2</v>
      </c>
      <c r="AE81" s="14">
        <v>0</v>
      </c>
      <c r="AF81" s="14">
        <v>0</v>
      </c>
      <c r="AG81" s="14">
        <v>0</v>
      </c>
      <c r="AH81" s="14">
        <v>0</v>
      </c>
      <c r="AI81" s="473">
        <v>24</v>
      </c>
      <c r="AJ81" s="473">
        <v>5</v>
      </c>
      <c r="AK81" s="14" t="s">
        <v>304</v>
      </c>
      <c r="AL81" s="14" t="s">
        <v>216</v>
      </c>
      <c r="AM81" s="14">
        <v>2</v>
      </c>
      <c r="AN81" s="14">
        <v>1</v>
      </c>
      <c r="AO81" s="14">
        <v>0</v>
      </c>
      <c r="AP81" s="14">
        <v>1</v>
      </c>
      <c r="AQ81" s="14">
        <v>1</v>
      </c>
      <c r="AR81" s="14">
        <v>0</v>
      </c>
      <c r="AS81" s="14">
        <v>0</v>
      </c>
      <c r="AT81" s="14">
        <v>5</v>
      </c>
      <c r="AU81" s="14">
        <v>3</v>
      </c>
      <c r="AV81" s="14">
        <v>0</v>
      </c>
      <c r="AW81" s="14">
        <v>3</v>
      </c>
      <c r="AX81" s="14">
        <v>8</v>
      </c>
      <c r="AY81" s="14">
        <v>1</v>
      </c>
      <c r="AZ81" s="14">
        <v>0</v>
      </c>
      <c r="BA81" s="14">
        <v>0</v>
      </c>
      <c r="BB81" s="14">
        <f t="shared" si="8"/>
        <v>9</v>
      </c>
      <c r="BC81" s="14">
        <v>4</v>
      </c>
      <c r="BD81" s="14">
        <v>1</v>
      </c>
      <c r="BE81" s="14">
        <v>1</v>
      </c>
      <c r="BF81" s="14">
        <v>0</v>
      </c>
      <c r="BH81"/>
      <c r="BI81"/>
      <c r="BJ81"/>
      <c r="BK81"/>
      <c r="BL81"/>
      <c r="BM81"/>
    </row>
    <row r="82" spans="1:66" ht="14.25" customHeight="1">
      <c r="A82" s="14" t="s">
        <v>304</v>
      </c>
      <c r="B82" s="14" t="s">
        <v>305</v>
      </c>
      <c r="C82" s="14">
        <v>352</v>
      </c>
      <c r="D82" s="14">
        <v>159</v>
      </c>
      <c r="E82" s="14">
        <v>122</v>
      </c>
      <c r="F82" s="14">
        <v>67</v>
      </c>
      <c r="G82" s="14">
        <v>48</v>
      </c>
      <c r="H82" s="14">
        <v>15</v>
      </c>
      <c r="I82" s="14">
        <v>149</v>
      </c>
      <c r="J82" s="14">
        <v>49</v>
      </c>
      <c r="K82" s="14">
        <v>192</v>
      </c>
      <c r="L82" s="14">
        <v>100</v>
      </c>
      <c r="M82" s="14">
        <v>19</v>
      </c>
      <c r="N82" s="14">
        <v>5</v>
      </c>
      <c r="O82" s="14">
        <v>83</v>
      </c>
      <c r="P82" s="14">
        <v>17</v>
      </c>
      <c r="Q82" s="473">
        <v>965</v>
      </c>
      <c r="R82" s="473">
        <v>412</v>
      </c>
      <c r="S82" s="14" t="s">
        <v>304</v>
      </c>
      <c r="T82" s="14" t="s">
        <v>305</v>
      </c>
      <c r="U82" s="14">
        <v>66</v>
      </c>
      <c r="V82" s="14">
        <v>21</v>
      </c>
      <c r="W82" s="14">
        <v>1</v>
      </c>
      <c r="X82" s="14">
        <v>1</v>
      </c>
      <c r="Y82" s="14">
        <v>7</v>
      </c>
      <c r="Z82" s="14">
        <v>0</v>
      </c>
      <c r="AA82" s="14">
        <v>53</v>
      </c>
      <c r="AB82" s="14">
        <v>23</v>
      </c>
      <c r="AC82" s="14">
        <v>51</v>
      </c>
      <c r="AD82" s="14">
        <v>23</v>
      </c>
      <c r="AE82" s="14">
        <v>11</v>
      </c>
      <c r="AF82" s="14">
        <v>1</v>
      </c>
      <c r="AG82" s="14">
        <v>27</v>
      </c>
      <c r="AH82" s="14">
        <v>10</v>
      </c>
      <c r="AI82" s="473">
        <v>216</v>
      </c>
      <c r="AJ82" s="473">
        <v>79</v>
      </c>
      <c r="AK82" s="14" t="s">
        <v>304</v>
      </c>
      <c r="AL82" s="14" t="s">
        <v>305</v>
      </c>
      <c r="AM82" s="14">
        <v>6</v>
      </c>
      <c r="AN82" s="14">
        <v>2</v>
      </c>
      <c r="AO82" s="14">
        <v>1</v>
      </c>
      <c r="AP82" s="14">
        <v>2</v>
      </c>
      <c r="AQ82" s="14">
        <v>3</v>
      </c>
      <c r="AR82" s="14">
        <v>1</v>
      </c>
      <c r="AS82" s="14">
        <v>2</v>
      </c>
      <c r="AT82" s="14">
        <v>17</v>
      </c>
      <c r="AU82" s="14">
        <v>15</v>
      </c>
      <c r="AV82" s="14">
        <v>3</v>
      </c>
      <c r="AW82" s="14">
        <v>18</v>
      </c>
      <c r="AX82" s="14">
        <v>32</v>
      </c>
      <c r="AY82" s="14">
        <v>0</v>
      </c>
      <c r="AZ82" s="14">
        <v>0</v>
      </c>
      <c r="BA82" s="14">
        <v>0</v>
      </c>
      <c r="BB82" s="14">
        <f t="shared" si="8"/>
        <v>32</v>
      </c>
      <c r="BC82" s="14">
        <v>22</v>
      </c>
      <c r="BD82" s="14">
        <v>1</v>
      </c>
      <c r="BE82" s="14">
        <v>1</v>
      </c>
      <c r="BF82" s="14">
        <v>0</v>
      </c>
      <c r="BH82"/>
      <c r="BI82"/>
      <c r="BJ82"/>
      <c r="BK82"/>
      <c r="BL82"/>
      <c r="BM82"/>
    </row>
    <row r="83" spans="1:66" s="146" customFormat="1" ht="14.25" customHeight="1">
      <c r="A83" s="14" t="s">
        <v>304</v>
      </c>
      <c r="B83" s="14" t="s">
        <v>218</v>
      </c>
      <c r="C83" s="14">
        <v>200</v>
      </c>
      <c r="D83" s="14">
        <v>77</v>
      </c>
      <c r="E83" s="14">
        <v>54</v>
      </c>
      <c r="F83" s="14">
        <v>24</v>
      </c>
      <c r="G83" s="14">
        <v>29</v>
      </c>
      <c r="H83" s="14">
        <v>8</v>
      </c>
      <c r="I83" s="14">
        <v>52</v>
      </c>
      <c r="J83" s="14">
        <v>16</v>
      </c>
      <c r="K83" s="14">
        <v>102</v>
      </c>
      <c r="L83" s="14">
        <v>56</v>
      </c>
      <c r="M83" s="14">
        <v>29</v>
      </c>
      <c r="N83" s="14">
        <v>10</v>
      </c>
      <c r="O83" s="14">
        <v>28</v>
      </c>
      <c r="P83" s="14">
        <v>15</v>
      </c>
      <c r="Q83" s="473">
        <v>494</v>
      </c>
      <c r="R83" s="473">
        <v>206</v>
      </c>
      <c r="S83" s="14" t="s">
        <v>304</v>
      </c>
      <c r="T83" s="14" t="s">
        <v>218</v>
      </c>
      <c r="U83" s="14">
        <v>68</v>
      </c>
      <c r="V83" s="14">
        <v>24</v>
      </c>
      <c r="W83" s="14">
        <v>3</v>
      </c>
      <c r="X83" s="14">
        <v>2</v>
      </c>
      <c r="Y83" s="14">
        <v>6</v>
      </c>
      <c r="Z83" s="14">
        <v>0</v>
      </c>
      <c r="AA83" s="14">
        <v>15</v>
      </c>
      <c r="AB83" s="14">
        <v>2</v>
      </c>
      <c r="AC83" s="14">
        <v>20</v>
      </c>
      <c r="AD83" s="14">
        <v>10</v>
      </c>
      <c r="AE83" s="14">
        <v>11</v>
      </c>
      <c r="AF83" s="14">
        <v>5</v>
      </c>
      <c r="AG83" s="14">
        <v>9</v>
      </c>
      <c r="AH83" s="14">
        <v>5</v>
      </c>
      <c r="AI83" s="473">
        <v>132</v>
      </c>
      <c r="AJ83" s="473">
        <v>48</v>
      </c>
      <c r="AK83" s="14" t="s">
        <v>304</v>
      </c>
      <c r="AL83" s="14" t="s">
        <v>218</v>
      </c>
      <c r="AM83" s="14">
        <v>4</v>
      </c>
      <c r="AN83" s="14">
        <v>1</v>
      </c>
      <c r="AO83" s="14">
        <v>1</v>
      </c>
      <c r="AP83" s="14">
        <v>2</v>
      </c>
      <c r="AQ83" s="14">
        <v>2</v>
      </c>
      <c r="AR83" s="14">
        <v>1</v>
      </c>
      <c r="AS83" s="14">
        <v>1</v>
      </c>
      <c r="AT83" s="14">
        <v>12</v>
      </c>
      <c r="AU83" s="14">
        <v>12</v>
      </c>
      <c r="AV83" s="14">
        <v>0</v>
      </c>
      <c r="AW83" s="14">
        <v>12</v>
      </c>
      <c r="AX83" s="14">
        <v>18</v>
      </c>
      <c r="AY83" s="14">
        <v>0</v>
      </c>
      <c r="AZ83" s="14">
        <v>0</v>
      </c>
      <c r="BA83" s="14">
        <v>0</v>
      </c>
      <c r="BB83" s="14">
        <f t="shared" si="8"/>
        <v>18</v>
      </c>
      <c r="BC83" s="14">
        <v>12</v>
      </c>
      <c r="BD83" s="14">
        <v>1</v>
      </c>
      <c r="BE83" s="14">
        <v>1</v>
      </c>
      <c r="BF83" s="14">
        <v>0</v>
      </c>
      <c r="BH83"/>
      <c r="BI83"/>
      <c r="BJ83"/>
      <c r="BK83"/>
      <c r="BL83"/>
      <c r="BM83"/>
      <c r="BN83" s="12"/>
    </row>
    <row r="84" spans="1:66" ht="14.25" customHeight="1">
      <c r="A84" s="14" t="s">
        <v>304</v>
      </c>
      <c r="B84" s="14" t="s">
        <v>306</v>
      </c>
      <c r="C84" s="14">
        <v>71</v>
      </c>
      <c r="D84" s="14">
        <v>24</v>
      </c>
      <c r="E84" s="14">
        <v>17</v>
      </c>
      <c r="F84" s="14">
        <v>9</v>
      </c>
      <c r="G84" s="14">
        <v>0</v>
      </c>
      <c r="H84" s="14">
        <v>0</v>
      </c>
      <c r="I84" s="14">
        <v>31</v>
      </c>
      <c r="J84" s="14">
        <v>11</v>
      </c>
      <c r="K84" s="14">
        <v>17</v>
      </c>
      <c r="L84" s="14">
        <v>4</v>
      </c>
      <c r="M84" s="14">
        <v>0</v>
      </c>
      <c r="N84" s="14">
        <v>0</v>
      </c>
      <c r="O84" s="14">
        <v>17</v>
      </c>
      <c r="P84" s="14">
        <v>2</v>
      </c>
      <c r="Q84" s="473">
        <v>153</v>
      </c>
      <c r="R84" s="473">
        <v>50</v>
      </c>
      <c r="S84" s="14" t="s">
        <v>304</v>
      </c>
      <c r="T84" s="14" t="s">
        <v>306</v>
      </c>
      <c r="U84" s="14">
        <v>14</v>
      </c>
      <c r="V84" s="14">
        <v>3</v>
      </c>
      <c r="W84" s="14">
        <v>1</v>
      </c>
      <c r="X84" s="14">
        <v>1</v>
      </c>
      <c r="Y84" s="14">
        <v>0</v>
      </c>
      <c r="Z84" s="14">
        <v>0</v>
      </c>
      <c r="AA84" s="14">
        <v>0</v>
      </c>
      <c r="AB84" s="14">
        <v>0</v>
      </c>
      <c r="AC84" s="14">
        <v>6</v>
      </c>
      <c r="AD84" s="14">
        <v>2</v>
      </c>
      <c r="AE84" s="14">
        <v>0</v>
      </c>
      <c r="AF84" s="14">
        <v>0</v>
      </c>
      <c r="AG84" s="14">
        <v>10</v>
      </c>
      <c r="AH84" s="14">
        <v>1</v>
      </c>
      <c r="AI84" s="473">
        <v>31</v>
      </c>
      <c r="AJ84" s="473">
        <v>7</v>
      </c>
      <c r="AK84" s="14" t="s">
        <v>304</v>
      </c>
      <c r="AL84" s="14" t="s">
        <v>306</v>
      </c>
      <c r="AM84" s="14">
        <v>2</v>
      </c>
      <c r="AN84" s="14">
        <v>1</v>
      </c>
      <c r="AO84" s="14">
        <v>0</v>
      </c>
      <c r="AP84" s="14">
        <v>1</v>
      </c>
      <c r="AQ84" s="14">
        <v>1</v>
      </c>
      <c r="AR84" s="14">
        <v>0</v>
      </c>
      <c r="AS84" s="14">
        <v>1</v>
      </c>
      <c r="AT84" s="14">
        <v>6</v>
      </c>
      <c r="AU84" s="14">
        <v>0</v>
      </c>
      <c r="AV84" s="14">
        <v>6</v>
      </c>
      <c r="AW84" s="14">
        <v>6</v>
      </c>
      <c r="AX84" s="14">
        <v>9</v>
      </c>
      <c r="AY84" s="14">
        <v>0</v>
      </c>
      <c r="AZ84" s="14">
        <v>0</v>
      </c>
      <c r="BA84" s="14">
        <v>0</v>
      </c>
      <c r="BB84" s="14">
        <f t="shared" si="8"/>
        <v>9</v>
      </c>
      <c r="BC84" s="14">
        <v>4</v>
      </c>
      <c r="BD84" s="14">
        <v>1</v>
      </c>
      <c r="BE84" s="14">
        <v>1</v>
      </c>
      <c r="BF84" s="14">
        <v>0</v>
      </c>
      <c r="BH84"/>
      <c r="BI84"/>
      <c r="BJ84"/>
      <c r="BK84"/>
      <c r="BL84"/>
      <c r="BM84"/>
    </row>
    <row r="85" spans="1:66" ht="14.25" customHeight="1">
      <c r="A85" s="14" t="s">
        <v>304</v>
      </c>
      <c r="B85" s="14" t="s">
        <v>52</v>
      </c>
      <c r="C85" s="14">
        <v>264</v>
      </c>
      <c r="D85" s="14">
        <v>127</v>
      </c>
      <c r="E85" s="14">
        <v>66</v>
      </c>
      <c r="F85" s="14">
        <v>33</v>
      </c>
      <c r="G85" s="14">
        <v>0</v>
      </c>
      <c r="H85" s="14">
        <v>0</v>
      </c>
      <c r="I85" s="14">
        <v>66</v>
      </c>
      <c r="J85" s="14">
        <v>19</v>
      </c>
      <c r="K85" s="14">
        <v>74</v>
      </c>
      <c r="L85" s="14">
        <v>26</v>
      </c>
      <c r="M85" s="14">
        <v>0</v>
      </c>
      <c r="N85" s="14">
        <v>0</v>
      </c>
      <c r="O85" s="14">
        <v>26</v>
      </c>
      <c r="P85" s="14">
        <v>6</v>
      </c>
      <c r="Q85" s="473">
        <v>496</v>
      </c>
      <c r="R85" s="473">
        <v>211</v>
      </c>
      <c r="S85" s="14" t="s">
        <v>304</v>
      </c>
      <c r="T85" s="14" t="s">
        <v>52</v>
      </c>
      <c r="U85" s="14">
        <v>56</v>
      </c>
      <c r="V85" s="14">
        <v>27</v>
      </c>
      <c r="W85" s="14">
        <v>5</v>
      </c>
      <c r="X85" s="14">
        <v>2</v>
      </c>
      <c r="Y85" s="14">
        <v>0</v>
      </c>
      <c r="Z85" s="14">
        <v>0</v>
      </c>
      <c r="AA85" s="14">
        <v>13</v>
      </c>
      <c r="AB85" s="14">
        <v>5</v>
      </c>
      <c r="AC85" s="14">
        <v>12</v>
      </c>
      <c r="AD85" s="14">
        <v>3</v>
      </c>
      <c r="AE85" s="14">
        <v>0</v>
      </c>
      <c r="AF85" s="14">
        <v>0</v>
      </c>
      <c r="AG85" s="14">
        <v>11</v>
      </c>
      <c r="AH85" s="14">
        <v>3</v>
      </c>
      <c r="AI85" s="473">
        <v>97</v>
      </c>
      <c r="AJ85" s="473">
        <v>40</v>
      </c>
      <c r="AK85" s="14" t="s">
        <v>304</v>
      </c>
      <c r="AL85" s="14" t="s">
        <v>52</v>
      </c>
      <c r="AM85" s="14">
        <v>5</v>
      </c>
      <c r="AN85" s="14">
        <v>1</v>
      </c>
      <c r="AO85" s="14">
        <v>0</v>
      </c>
      <c r="AP85" s="14">
        <v>1</v>
      </c>
      <c r="AQ85" s="14">
        <v>1</v>
      </c>
      <c r="AR85" s="14">
        <v>0</v>
      </c>
      <c r="AS85" s="14">
        <v>1</v>
      </c>
      <c r="AT85" s="14">
        <v>9</v>
      </c>
      <c r="AU85" s="14">
        <v>8</v>
      </c>
      <c r="AV85" s="14">
        <v>0</v>
      </c>
      <c r="AW85" s="14">
        <v>8</v>
      </c>
      <c r="AX85" s="14">
        <v>13</v>
      </c>
      <c r="AY85" s="14">
        <v>0</v>
      </c>
      <c r="AZ85" s="14">
        <v>0</v>
      </c>
      <c r="BA85" s="14">
        <v>0</v>
      </c>
      <c r="BB85" s="14">
        <f t="shared" si="8"/>
        <v>13</v>
      </c>
      <c r="BC85" s="14">
        <v>8</v>
      </c>
      <c r="BD85" s="14">
        <v>1</v>
      </c>
      <c r="BE85" s="14">
        <v>1</v>
      </c>
      <c r="BF85" s="14">
        <v>0</v>
      </c>
      <c r="BH85"/>
      <c r="BI85"/>
      <c r="BJ85"/>
      <c r="BK85"/>
      <c r="BL85"/>
      <c r="BM85"/>
    </row>
    <row r="86" spans="1:66" ht="14.25" customHeight="1">
      <c r="A86" s="16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75"/>
      <c r="R86" s="75"/>
      <c r="S86" s="8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75">
        <f t="shared" ref="AI86:AJ90" si="9">U86+W86+Y86+AA86+AC86+AE86+AG86</f>
        <v>0</v>
      </c>
      <c r="AJ86" s="75">
        <f t="shared" si="9"/>
        <v>0</v>
      </c>
      <c r="AK86" s="8"/>
      <c r="AL86" s="9"/>
      <c r="AM86" s="9"/>
      <c r="AN86" s="9"/>
      <c r="AO86" s="9"/>
      <c r="AP86" s="9"/>
      <c r="AQ86" s="9"/>
      <c r="AR86" s="9"/>
      <c r="AS86" s="9"/>
      <c r="AT86" s="199"/>
      <c r="AU86" s="9"/>
      <c r="AV86" s="9"/>
      <c r="AW86" s="9"/>
      <c r="AX86" s="9"/>
      <c r="AY86" s="9"/>
      <c r="AZ86" s="9"/>
      <c r="BA86" s="9"/>
      <c r="BB86" s="29"/>
      <c r="BC86" s="9"/>
      <c r="BD86" s="9"/>
      <c r="BE86" s="16"/>
      <c r="BF86" s="16"/>
      <c r="BH86"/>
      <c r="BI86"/>
    </row>
    <row r="87" spans="1:66" ht="14.25" hidden="1" customHeight="1">
      <c r="A87" s="16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75"/>
      <c r="R87" s="75"/>
      <c r="S87" s="8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75">
        <f t="shared" si="9"/>
        <v>0</v>
      </c>
      <c r="AJ87" s="75">
        <f t="shared" si="9"/>
        <v>0</v>
      </c>
      <c r="AK87" s="8"/>
      <c r="AL87" s="9"/>
      <c r="AM87" s="9"/>
      <c r="AN87" s="9"/>
      <c r="AO87" s="9"/>
      <c r="AP87" s="9"/>
      <c r="AQ87" s="9"/>
      <c r="AR87" s="9"/>
      <c r="AS87" s="9"/>
      <c r="AT87" s="199"/>
      <c r="AU87" s="9"/>
      <c r="AV87" s="9"/>
      <c r="AW87" s="9"/>
      <c r="AX87" s="9"/>
      <c r="AY87" s="9"/>
      <c r="AZ87" s="9"/>
      <c r="BA87" s="9"/>
      <c r="BB87" s="29"/>
      <c r="BC87" s="9"/>
      <c r="BD87" s="9"/>
      <c r="BE87" s="16"/>
      <c r="BF87" s="16"/>
      <c r="BH87"/>
      <c r="BI87"/>
      <c r="BJ87"/>
      <c r="BK87"/>
      <c r="BL87"/>
      <c r="BM87"/>
    </row>
    <row r="88" spans="1:66" ht="14.25" hidden="1" customHeight="1">
      <c r="A88" s="16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75"/>
      <c r="R88" s="75"/>
      <c r="S88" s="8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75">
        <f t="shared" si="9"/>
        <v>0</v>
      </c>
      <c r="AJ88" s="75">
        <f t="shared" si="9"/>
        <v>0</v>
      </c>
      <c r="AK88" s="8"/>
      <c r="AL88" s="9"/>
      <c r="AM88" s="9"/>
      <c r="AN88" s="9"/>
      <c r="AO88" s="9"/>
      <c r="AP88" s="9"/>
      <c r="AQ88" s="9"/>
      <c r="AR88" s="9"/>
      <c r="AS88" s="9"/>
      <c r="AT88" s="199"/>
      <c r="AU88" s="9"/>
      <c r="AV88" s="9"/>
      <c r="AW88" s="9"/>
      <c r="AX88" s="9"/>
      <c r="AY88" s="9"/>
      <c r="AZ88" s="9"/>
      <c r="BA88" s="9"/>
      <c r="BB88" s="29"/>
      <c r="BC88" s="9"/>
      <c r="BD88" s="9"/>
      <c r="BE88" s="16"/>
      <c r="BF88" s="16"/>
      <c r="BH88"/>
      <c r="BI88"/>
      <c r="BJ88"/>
      <c r="BK88"/>
      <c r="BL88"/>
      <c r="BM88"/>
    </row>
    <row r="89" spans="1:66" ht="14.25" hidden="1" customHeight="1">
      <c r="A89" s="16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75"/>
      <c r="R89" s="75"/>
      <c r="S89" s="8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75">
        <f t="shared" si="9"/>
        <v>0</v>
      </c>
      <c r="AJ89" s="75">
        <f t="shared" si="9"/>
        <v>0</v>
      </c>
      <c r="AK89" s="8"/>
      <c r="AL89" s="9"/>
      <c r="AM89" s="9"/>
      <c r="AN89" s="9"/>
      <c r="AO89" s="9"/>
      <c r="AP89" s="9"/>
      <c r="AQ89" s="9"/>
      <c r="AR89" s="9"/>
      <c r="AS89" s="9"/>
      <c r="AT89" s="199"/>
      <c r="AU89" s="9"/>
      <c r="AV89" s="9"/>
      <c r="AW89" s="9"/>
      <c r="AX89" s="9"/>
      <c r="AY89" s="9"/>
      <c r="AZ89" s="9"/>
      <c r="BA89" s="9"/>
      <c r="BB89" s="29"/>
      <c r="BC89" s="9"/>
      <c r="BD89" s="9"/>
      <c r="BE89" s="16"/>
      <c r="BF89" s="16"/>
      <c r="BH89"/>
      <c r="BI89"/>
      <c r="BJ89"/>
      <c r="BK89"/>
      <c r="BL89"/>
      <c r="BM89"/>
    </row>
    <row r="90" spans="1:66" ht="9" customHeight="1">
      <c r="A90" s="82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153"/>
      <c r="R90" s="153"/>
      <c r="S90" s="3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153">
        <f t="shared" si="9"/>
        <v>0</v>
      </c>
      <c r="AJ90" s="153">
        <f t="shared" si="9"/>
        <v>0</v>
      </c>
      <c r="AK90" s="34"/>
      <c r="AL90" s="35"/>
      <c r="AM90" s="35"/>
      <c r="AN90" s="35"/>
      <c r="AO90" s="35"/>
      <c r="AP90" s="35"/>
      <c r="AQ90" s="35"/>
      <c r="AR90" s="35"/>
      <c r="AS90" s="35"/>
      <c r="AT90" s="203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82"/>
      <c r="BF90" s="82"/>
      <c r="BH90"/>
      <c r="BI90"/>
      <c r="BJ90"/>
      <c r="BK90"/>
      <c r="BL90"/>
      <c r="BM90"/>
    </row>
    <row r="91" spans="1:66">
      <c r="C91" s="14"/>
      <c r="D91" s="14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148"/>
      <c r="R91" s="148"/>
      <c r="S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148"/>
      <c r="AJ91" s="148"/>
      <c r="AK91" s="20"/>
      <c r="AM91" s="20"/>
      <c r="AN91" s="20"/>
      <c r="AO91" s="20"/>
      <c r="AP91" s="20"/>
      <c r="AQ91" s="20"/>
      <c r="AR91" s="20"/>
      <c r="AS91" s="20"/>
      <c r="AT91" s="58"/>
      <c r="AU91" s="20"/>
      <c r="AV91" s="20"/>
      <c r="AW91" s="20"/>
      <c r="AX91" s="20"/>
      <c r="AY91" s="20"/>
      <c r="AZ91" s="20"/>
      <c r="BA91" s="20"/>
      <c r="BB91" s="20"/>
      <c r="BH91"/>
      <c r="BI91"/>
      <c r="BJ91"/>
      <c r="BK91"/>
      <c r="BL91"/>
      <c r="BM91"/>
    </row>
    <row r="92" spans="1:66">
      <c r="A92" s="21" t="s">
        <v>419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147"/>
      <c r="Q92" s="147"/>
      <c r="R92" s="21"/>
      <c r="S92" s="21" t="s">
        <v>420</v>
      </c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147"/>
      <c r="AI92" s="147"/>
      <c r="AJ92" s="21"/>
      <c r="AK92" s="21" t="s">
        <v>27</v>
      </c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33"/>
      <c r="BE92" s="33"/>
      <c r="BF92" s="33"/>
      <c r="BG92"/>
      <c r="BH92"/>
      <c r="BI92"/>
      <c r="BJ92"/>
      <c r="BK92"/>
      <c r="BL92"/>
    </row>
    <row r="93" spans="1:66">
      <c r="A93" s="21" t="s">
        <v>190</v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147"/>
      <c r="Q93" s="147"/>
      <c r="R93" s="21"/>
      <c r="S93" s="21" t="s">
        <v>190</v>
      </c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147"/>
      <c r="AI93" s="147"/>
      <c r="AJ93" s="21"/>
      <c r="AK93" s="21" t="s">
        <v>194</v>
      </c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33"/>
      <c r="BE93" s="33"/>
      <c r="BF93" s="33"/>
      <c r="BG93"/>
      <c r="BH93"/>
      <c r="BI93"/>
      <c r="BJ93"/>
      <c r="BK93"/>
      <c r="BL93"/>
    </row>
    <row r="94" spans="1:66">
      <c r="A94" s="21" t="s">
        <v>279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147"/>
      <c r="Q94" s="147"/>
      <c r="R94" s="21"/>
      <c r="S94" s="21" t="s">
        <v>279</v>
      </c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147"/>
      <c r="AI94" s="147"/>
      <c r="AJ94" s="21"/>
      <c r="AK94" s="21" t="s">
        <v>279</v>
      </c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33"/>
      <c r="BE94" s="33"/>
      <c r="BF94" s="33"/>
      <c r="BG94"/>
      <c r="BH94"/>
      <c r="BI94"/>
      <c r="BJ94"/>
      <c r="BK94"/>
      <c r="BL94"/>
    </row>
    <row r="95" spans="1:66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148"/>
      <c r="R95" s="148"/>
      <c r="S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148"/>
      <c r="AJ95" s="148"/>
      <c r="AK95" s="20"/>
      <c r="AM95" s="20"/>
      <c r="AN95" s="20"/>
      <c r="AO95" s="20"/>
      <c r="AP95" s="20"/>
      <c r="AQ95" s="20"/>
      <c r="AR95" s="20"/>
      <c r="AS95" s="20"/>
      <c r="AT95" s="58"/>
      <c r="AU95" s="20"/>
      <c r="AV95" s="20"/>
      <c r="AW95" s="20"/>
      <c r="AX95" s="20"/>
      <c r="AY95" s="20"/>
      <c r="AZ95" s="20"/>
      <c r="BA95" s="20"/>
      <c r="BB95" s="20"/>
      <c r="BH95"/>
      <c r="BI95"/>
      <c r="BJ95"/>
      <c r="BK95"/>
      <c r="BL95"/>
      <c r="BM95"/>
    </row>
    <row r="96" spans="1:66">
      <c r="A96" s="57" t="s">
        <v>263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1" t="s">
        <v>112</v>
      </c>
      <c r="P96" s="21"/>
      <c r="Q96" s="148"/>
      <c r="R96" s="148"/>
      <c r="S96" s="57" t="s">
        <v>263</v>
      </c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 t="s">
        <v>112</v>
      </c>
      <c r="AH96" s="21"/>
      <c r="AI96" s="148"/>
      <c r="AJ96" s="148"/>
      <c r="AK96" s="57" t="s">
        <v>263</v>
      </c>
      <c r="AM96" s="20"/>
      <c r="AN96" s="20"/>
      <c r="AO96" s="20"/>
      <c r="AP96" s="20"/>
      <c r="AQ96" s="20"/>
      <c r="AR96" s="20"/>
      <c r="AS96" s="20"/>
      <c r="AT96" s="58"/>
      <c r="AU96" s="20"/>
      <c r="AV96" s="20"/>
      <c r="AW96" s="20"/>
      <c r="AX96" s="20"/>
      <c r="AY96" s="20"/>
      <c r="AZ96" s="20"/>
      <c r="BB96" s="21"/>
      <c r="BE96" s="21" t="s">
        <v>112</v>
      </c>
      <c r="BH96"/>
      <c r="BI96"/>
      <c r="BJ96"/>
      <c r="BK96"/>
      <c r="BL96"/>
      <c r="BM96"/>
    </row>
    <row r="97" spans="1:66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148"/>
      <c r="R97" s="148"/>
      <c r="S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148"/>
      <c r="AJ97" s="148"/>
      <c r="AK97" s="20"/>
      <c r="AM97" s="20"/>
      <c r="AN97" s="20"/>
      <c r="AO97" s="20"/>
      <c r="AP97" s="20"/>
      <c r="AQ97" s="20"/>
      <c r="AR97" s="20"/>
      <c r="AS97" s="20"/>
      <c r="AT97" s="58"/>
      <c r="AU97" s="20"/>
      <c r="AV97" s="20"/>
      <c r="AW97" s="20"/>
      <c r="AX97" s="20"/>
      <c r="AY97" s="20"/>
      <c r="AZ97" s="20"/>
      <c r="BA97" s="20"/>
      <c r="BB97" s="20"/>
      <c r="BH97"/>
      <c r="BI97"/>
      <c r="BJ97"/>
      <c r="BK97"/>
      <c r="BL97"/>
      <c r="BM97"/>
    </row>
    <row r="98" spans="1:66" s="363" customFormat="1" ht="16.5" customHeight="1">
      <c r="A98" s="395"/>
      <c r="B98" s="325"/>
      <c r="C98" s="326" t="s">
        <v>97</v>
      </c>
      <c r="D98" s="327"/>
      <c r="E98" s="326" t="s">
        <v>98</v>
      </c>
      <c r="F98" s="327"/>
      <c r="G98" s="326" t="s">
        <v>99</v>
      </c>
      <c r="H98" s="327"/>
      <c r="I98" s="326" t="s">
        <v>100</v>
      </c>
      <c r="J98" s="327"/>
      <c r="K98" s="326" t="s">
        <v>101</v>
      </c>
      <c r="L98" s="327"/>
      <c r="M98" s="326" t="s">
        <v>102</v>
      </c>
      <c r="N98" s="327"/>
      <c r="O98" s="326" t="s">
        <v>103</v>
      </c>
      <c r="P98" s="327"/>
      <c r="Q98" s="476" t="s">
        <v>73</v>
      </c>
      <c r="R98" s="477"/>
      <c r="S98" s="325"/>
      <c r="T98" s="325"/>
      <c r="U98" s="326" t="s">
        <v>97</v>
      </c>
      <c r="V98" s="327"/>
      <c r="W98" s="326" t="s">
        <v>98</v>
      </c>
      <c r="X98" s="327"/>
      <c r="Y98" s="326" t="s">
        <v>99</v>
      </c>
      <c r="Z98" s="327"/>
      <c r="AA98" s="326" t="s">
        <v>100</v>
      </c>
      <c r="AB98" s="327"/>
      <c r="AC98" s="326" t="s">
        <v>101</v>
      </c>
      <c r="AD98" s="327"/>
      <c r="AE98" s="326" t="s">
        <v>102</v>
      </c>
      <c r="AF98" s="327"/>
      <c r="AG98" s="326" t="s">
        <v>103</v>
      </c>
      <c r="AH98" s="327"/>
      <c r="AI98" s="476" t="s">
        <v>73</v>
      </c>
      <c r="AJ98" s="477"/>
      <c r="AK98" s="325"/>
      <c r="AL98" s="357"/>
      <c r="AM98" s="150" t="s">
        <v>277</v>
      </c>
      <c r="AN98" s="358"/>
      <c r="AO98" s="358"/>
      <c r="AP98" s="358"/>
      <c r="AQ98" s="358"/>
      <c r="AR98" s="358"/>
      <c r="AS98" s="358"/>
      <c r="AT98" s="359"/>
      <c r="AU98" s="360" t="s">
        <v>47</v>
      </c>
      <c r="AV98" s="361"/>
      <c r="AW98" s="362"/>
      <c r="AX98" s="209" t="s">
        <v>259</v>
      </c>
      <c r="AY98" s="241"/>
      <c r="AZ98" s="92"/>
      <c r="BA98" s="404"/>
      <c r="BB98" s="91"/>
      <c r="BC98" s="405"/>
      <c r="BD98" s="312" t="s">
        <v>176</v>
      </c>
      <c r="BE98" s="303"/>
      <c r="BF98" s="317">
        <v>0</v>
      </c>
      <c r="BH98"/>
      <c r="BI98"/>
      <c r="BJ98"/>
      <c r="BK98"/>
      <c r="BL98"/>
      <c r="BM98"/>
      <c r="BN98" s="12"/>
    </row>
    <row r="99" spans="1:66" s="364" customFormat="1" ht="25.5" customHeight="1">
      <c r="A99" s="396" t="s">
        <v>338</v>
      </c>
      <c r="B99" s="186" t="s">
        <v>191</v>
      </c>
      <c r="C99" s="186" t="s">
        <v>257</v>
      </c>
      <c r="D99" s="186" t="s">
        <v>79</v>
      </c>
      <c r="E99" s="186" t="s">
        <v>257</v>
      </c>
      <c r="F99" s="186" t="s">
        <v>79</v>
      </c>
      <c r="G99" s="186" t="s">
        <v>257</v>
      </c>
      <c r="H99" s="186" t="s">
        <v>79</v>
      </c>
      <c r="I99" s="186" t="s">
        <v>257</v>
      </c>
      <c r="J99" s="186" t="s">
        <v>79</v>
      </c>
      <c r="K99" s="186" t="s">
        <v>257</v>
      </c>
      <c r="L99" s="186" t="s">
        <v>79</v>
      </c>
      <c r="M99" s="186" t="s">
        <v>257</v>
      </c>
      <c r="N99" s="186" t="s">
        <v>79</v>
      </c>
      <c r="O99" s="186" t="s">
        <v>257</v>
      </c>
      <c r="P99" s="186" t="s">
        <v>79</v>
      </c>
      <c r="Q99" s="490" t="s">
        <v>257</v>
      </c>
      <c r="R99" s="490" t="s">
        <v>79</v>
      </c>
      <c r="S99" s="396" t="s">
        <v>338</v>
      </c>
      <c r="T99" s="186" t="s">
        <v>191</v>
      </c>
      <c r="U99" s="186" t="s">
        <v>257</v>
      </c>
      <c r="V99" s="186" t="s">
        <v>79</v>
      </c>
      <c r="W99" s="186" t="s">
        <v>257</v>
      </c>
      <c r="X99" s="186" t="s">
        <v>79</v>
      </c>
      <c r="Y99" s="186" t="s">
        <v>257</v>
      </c>
      <c r="Z99" s="186" t="s">
        <v>79</v>
      </c>
      <c r="AA99" s="186" t="s">
        <v>257</v>
      </c>
      <c r="AB99" s="186" t="s">
        <v>79</v>
      </c>
      <c r="AC99" s="186" t="s">
        <v>257</v>
      </c>
      <c r="AD99" s="186" t="s">
        <v>79</v>
      </c>
      <c r="AE99" s="186" t="s">
        <v>257</v>
      </c>
      <c r="AF99" s="186" t="s">
        <v>79</v>
      </c>
      <c r="AG99" s="186" t="s">
        <v>257</v>
      </c>
      <c r="AH99" s="186" t="s">
        <v>79</v>
      </c>
      <c r="AI99" s="490" t="s">
        <v>257</v>
      </c>
      <c r="AJ99" s="490" t="s">
        <v>79</v>
      </c>
      <c r="AK99" s="396" t="s">
        <v>338</v>
      </c>
      <c r="AL99" s="186" t="s">
        <v>191</v>
      </c>
      <c r="AM99" s="355" t="s">
        <v>97</v>
      </c>
      <c r="AN99" s="355" t="s">
        <v>105</v>
      </c>
      <c r="AO99" s="355" t="s">
        <v>106</v>
      </c>
      <c r="AP99" s="355" t="s">
        <v>107</v>
      </c>
      <c r="AQ99" s="355" t="s">
        <v>108</v>
      </c>
      <c r="AR99" s="355" t="s">
        <v>109</v>
      </c>
      <c r="AS99" s="355" t="s">
        <v>110</v>
      </c>
      <c r="AT99" s="356" t="s">
        <v>80</v>
      </c>
      <c r="AU99" s="365" t="s">
        <v>183</v>
      </c>
      <c r="AV99" s="339" t="s">
        <v>184</v>
      </c>
      <c r="AW99" s="339" t="s">
        <v>182</v>
      </c>
      <c r="AX99" s="343" t="s">
        <v>258</v>
      </c>
      <c r="AY99" s="271" t="s">
        <v>185</v>
      </c>
      <c r="AZ99" s="271" t="s">
        <v>90</v>
      </c>
      <c r="BA99" s="271" t="s">
        <v>186</v>
      </c>
      <c r="BB99" s="272" t="s">
        <v>339</v>
      </c>
      <c r="BC99" s="271" t="s">
        <v>58</v>
      </c>
      <c r="BD99" s="300" t="s">
        <v>65</v>
      </c>
      <c r="BE99" s="294" t="s">
        <v>63</v>
      </c>
      <c r="BF99" s="300" t="s">
        <v>66</v>
      </c>
      <c r="BH99"/>
      <c r="BI99"/>
      <c r="BJ99"/>
      <c r="BK99"/>
      <c r="BL99"/>
      <c r="BM99"/>
      <c r="BN99" s="12"/>
    </row>
    <row r="100" spans="1:66">
      <c r="A100" s="105"/>
      <c r="B100" s="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491"/>
      <c r="R100" s="491"/>
      <c r="S100" s="67"/>
      <c r="T100" s="6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491"/>
      <c r="AJ100" s="491"/>
      <c r="AK100" s="67"/>
      <c r="AL100" s="6"/>
      <c r="AM100" s="183"/>
      <c r="AN100" s="183"/>
      <c r="AO100" s="183"/>
      <c r="AP100" s="183"/>
      <c r="AQ100" s="183"/>
      <c r="AR100" s="183"/>
      <c r="AS100" s="183"/>
      <c r="AT100" s="138"/>
      <c r="AU100" s="180"/>
      <c r="AV100" s="187"/>
      <c r="AW100" s="180"/>
      <c r="AX100" s="178"/>
      <c r="AY100" s="178"/>
      <c r="AZ100" s="138"/>
      <c r="BA100" s="178"/>
      <c r="BB100" s="138"/>
      <c r="BC100" s="180"/>
      <c r="BD100" s="180"/>
      <c r="BE100" s="105"/>
      <c r="BF100" s="105"/>
      <c r="BH100"/>
      <c r="BI100"/>
      <c r="BJ100"/>
      <c r="BK100"/>
      <c r="BL100"/>
      <c r="BM100"/>
    </row>
    <row r="101" spans="1:66">
      <c r="A101" s="16"/>
      <c r="B101" s="8" t="s">
        <v>81</v>
      </c>
      <c r="C101" s="8">
        <f t="shared" ref="C101:R101" si="10">SUM(C103:C123)</f>
        <v>2272</v>
      </c>
      <c r="D101" s="8">
        <f t="shared" si="10"/>
        <v>884</v>
      </c>
      <c r="E101" s="8">
        <f t="shared" si="10"/>
        <v>648</v>
      </c>
      <c r="F101" s="8">
        <f t="shared" si="10"/>
        <v>357</v>
      </c>
      <c r="G101" s="8">
        <f t="shared" si="10"/>
        <v>107</v>
      </c>
      <c r="H101" s="8">
        <f t="shared" si="10"/>
        <v>13</v>
      </c>
      <c r="I101" s="8">
        <f t="shared" si="10"/>
        <v>801</v>
      </c>
      <c r="J101" s="8">
        <f t="shared" si="10"/>
        <v>292</v>
      </c>
      <c r="K101" s="8">
        <f t="shared" si="10"/>
        <v>1012</v>
      </c>
      <c r="L101" s="8">
        <f t="shared" si="10"/>
        <v>540</v>
      </c>
      <c r="M101" s="8">
        <f t="shared" si="10"/>
        <v>69</v>
      </c>
      <c r="N101" s="8">
        <f t="shared" si="10"/>
        <v>10</v>
      </c>
      <c r="O101" s="8">
        <f t="shared" si="10"/>
        <v>606</v>
      </c>
      <c r="P101" s="8">
        <f t="shared" si="10"/>
        <v>200</v>
      </c>
      <c r="Q101" s="75">
        <f t="shared" si="10"/>
        <v>5515</v>
      </c>
      <c r="R101" s="75">
        <f t="shared" si="10"/>
        <v>2296</v>
      </c>
      <c r="S101" s="8"/>
      <c r="T101" s="8" t="s">
        <v>81</v>
      </c>
      <c r="U101" s="8">
        <f t="shared" ref="U101:AJ101" si="11">SUM(U103:U123)</f>
        <v>545</v>
      </c>
      <c r="V101" s="8">
        <f t="shared" si="11"/>
        <v>252</v>
      </c>
      <c r="W101" s="8">
        <f t="shared" si="11"/>
        <v>63</v>
      </c>
      <c r="X101" s="8">
        <f t="shared" si="11"/>
        <v>24</v>
      </c>
      <c r="Y101" s="8">
        <f t="shared" si="11"/>
        <v>7</v>
      </c>
      <c r="Z101" s="8">
        <f t="shared" si="11"/>
        <v>0</v>
      </c>
      <c r="AA101" s="8">
        <f t="shared" si="11"/>
        <v>89</v>
      </c>
      <c r="AB101" s="8">
        <f t="shared" si="11"/>
        <v>23</v>
      </c>
      <c r="AC101" s="8">
        <f t="shared" si="11"/>
        <v>360</v>
      </c>
      <c r="AD101" s="8">
        <f t="shared" si="11"/>
        <v>194</v>
      </c>
      <c r="AE101" s="8">
        <f t="shared" si="11"/>
        <v>28</v>
      </c>
      <c r="AF101" s="8">
        <f t="shared" si="11"/>
        <v>4</v>
      </c>
      <c r="AG101" s="8">
        <f t="shared" si="11"/>
        <v>204</v>
      </c>
      <c r="AH101" s="8">
        <f t="shared" si="11"/>
        <v>67</v>
      </c>
      <c r="AI101" s="75">
        <f t="shared" si="11"/>
        <v>1296</v>
      </c>
      <c r="AJ101" s="75">
        <f t="shared" si="11"/>
        <v>564</v>
      </c>
      <c r="AK101" s="8"/>
      <c r="AL101" s="8" t="s">
        <v>81</v>
      </c>
      <c r="AM101" s="8">
        <f>SUM(AM103:AM123)</f>
        <v>52</v>
      </c>
      <c r="AN101" s="8">
        <f t="shared" ref="AN101:BF101" si="12">SUM(AN103:AN123)</f>
        <v>17</v>
      </c>
      <c r="AO101" s="8">
        <f t="shared" si="12"/>
        <v>5</v>
      </c>
      <c r="AP101" s="8">
        <f t="shared" si="12"/>
        <v>21</v>
      </c>
      <c r="AQ101" s="8">
        <f t="shared" si="12"/>
        <v>25</v>
      </c>
      <c r="AR101" s="8">
        <f t="shared" si="12"/>
        <v>4</v>
      </c>
      <c r="AS101" s="8">
        <f t="shared" si="12"/>
        <v>20</v>
      </c>
      <c r="AT101" s="8">
        <f t="shared" si="12"/>
        <v>144</v>
      </c>
      <c r="AU101" s="8">
        <f>SUM(AU103:AU123)</f>
        <v>121</v>
      </c>
      <c r="AV101" s="8">
        <f>SUM(AV103:AV123)</f>
        <v>14</v>
      </c>
      <c r="AW101" s="8">
        <f t="shared" si="12"/>
        <v>135</v>
      </c>
      <c r="AX101" s="8">
        <f t="shared" si="12"/>
        <v>263</v>
      </c>
      <c r="AY101" s="8">
        <f t="shared" si="12"/>
        <v>16</v>
      </c>
      <c r="AZ101" s="8">
        <f t="shared" si="12"/>
        <v>7</v>
      </c>
      <c r="BA101" s="8">
        <f t="shared" si="12"/>
        <v>1</v>
      </c>
      <c r="BB101" s="8">
        <f t="shared" si="12"/>
        <v>287</v>
      </c>
      <c r="BC101" s="8">
        <f t="shared" si="12"/>
        <v>35</v>
      </c>
      <c r="BD101" s="8">
        <f t="shared" si="12"/>
        <v>15</v>
      </c>
      <c r="BE101" s="8">
        <f t="shared" si="12"/>
        <v>15</v>
      </c>
      <c r="BF101" s="8">
        <f t="shared" si="12"/>
        <v>0</v>
      </c>
      <c r="BH101"/>
      <c r="BI101"/>
      <c r="BJ101"/>
      <c r="BK101"/>
      <c r="BL101"/>
      <c r="BM101"/>
    </row>
    <row r="102" spans="1:66">
      <c r="A102" s="1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75"/>
      <c r="R102" s="75"/>
      <c r="S102" s="8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75"/>
      <c r="AJ102" s="75"/>
      <c r="AK102" s="9"/>
      <c r="AL102" s="9"/>
      <c r="AM102" s="9"/>
      <c r="AN102" s="9"/>
      <c r="AO102" s="9"/>
      <c r="AP102" s="9"/>
      <c r="AQ102" s="9"/>
      <c r="AR102" s="9"/>
      <c r="AS102" s="9"/>
      <c r="AT102" s="202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16"/>
      <c r="BF102" s="16"/>
      <c r="BH102"/>
      <c r="BI102"/>
      <c r="BJ102"/>
      <c r="BK102"/>
      <c r="BL102"/>
      <c r="BM102"/>
    </row>
    <row r="103" spans="1:66" ht="15" customHeight="1">
      <c r="A103" s="14" t="s">
        <v>307</v>
      </c>
      <c r="B103" s="14" t="s">
        <v>222</v>
      </c>
      <c r="C103" s="14">
        <v>121</v>
      </c>
      <c r="D103" s="14">
        <v>51</v>
      </c>
      <c r="E103" s="14">
        <v>27</v>
      </c>
      <c r="F103" s="14">
        <v>13</v>
      </c>
      <c r="G103" s="14">
        <v>0</v>
      </c>
      <c r="H103" s="14">
        <v>0</v>
      </c>
      <c r="I103" s="14">
        <v>49</v>
      </c>
      <c r="J103" s="14">
        <v>18</v>
      </c>
      <c r="K103" s="14">
        <v>21</v>
      </c>
      <c r="L103" s="14">
        <v>12</v>
      </c>
      <c r="M103" s="14">
        <v>0</v>
      </c>
      <c r="N103" s="14">
        <v>0</v>
      </c>
      <c r="O103" s="14">
        <v>24</v>
      </c>
      <c r="P103" s="14">
        <v>9</v>
      </c>
      <c r="Q103" s="473">
        <v>242</v>
      </c>
      <c r="R103" s="473">
        <v>103</v>
      </c>
      <c r="S103" s="14" t="s">
        <v>307</v>
      </c>
      <c r="T103" s="14" t="s">
        <v>222</v>
      </c>
      <c r="U103" s="14">
        <v>37</v>
      </c>
      <c r="V103" s="14">
        <v>21</v>
      </c>
      <c r="W103" s="14">
        <v>5</v>
      </c>
      <c r="X103" s="14">
        <v>3</v>
      </c>
      <c r="Y103" s="14">
        <v>0</v>
      </c>
      <c r="Z103" s="14">
        <v>0</v>
      </c>
      <c r="AA103" s="14">
        <v>5</v>
      </c>
      <c r="AB103" s="14">
        <v>3</v>
      </c>
      <c r="AC103" s="14">
        <v>6</v>
      </c>
      <c r="AD103" s="14">
        <v>4</v>
      </c>
      <c r="AE103" s="14">
        <v>0</v>
      </c>
      <c r="AF103" s="14">
        <v>0</v>
      </c>
      <c r="AG103" s="14">
        <v>7</v>
      </c>
      <c r="AH103" s="14">
        <v>1</v>
      </c>
      <c r="AI103" s="473">
        <v>60</v>
      </c>
      <c r="AJ103" s="473">
        <v>32</v>
      </c>
      <c r="AK103" s="14" t="s">
        <v>307</v>
      </c>
      <c r="AL103" s="14" t="s">
        <v>222</v>
      </c>
      <c r="AM103" s="14">
        <v>3</v>
      </c>
      <c r="AN103" s="14">
        <v>1</v>
      </c>
      <c r="AO103" s="14">
        <v>0</v>
      </c>
      <c r="AP103" s="14">
        <v>1</v>
      </c>
      <c r="AQ103" s="14">
        <v>1</v>
      </c>
      <c r="AR103" s="14">
        <v>0</v>
      </c>
      <c r="AS103" s="14">
        <v>1</v>
      </c>
      <c r="AT103" s="14">
        <v>7</v>
      </c>
      <c r="AU103" s="14">
        <v>4</v>
      </c>
      <c r="AV103" s="14">
        <v>2</v>
      </c>
      <c r="AW103" s="14">
        <v>6</v>
      </c>
      <c r="AX103" s="14">
        <v>14</v>
      </c>
      <c r="AY103" s="14">
        <v>0</v>
      </c>
      <c r="AZ103" s="14">
        <v>0</v>
      </c>
      <c r="BA103" s="14">
        <v>0</v>
      </c>
      <c r="BB103" s="14">
        <f>+AX103+AY103+AZ103+BA103</f>
        <v>14</v>
      </c>
      <c r="BC103" s="14">
        <v>1</v>
      </c>
      <c r="BD103" s="14">
        <v>1</v>
      </c>
      <c r="BE103" s="14">
        <v>1</v>
      </c>
      <c r="BF103" s="14">
        <v>0</v>
      </c>
      <c r="BH103"/>
      <c r="BI103"/>
      <c r="BJ103"/>
      <c r="BK103"/>
      <c r="BL103"/>
      <c r="BM103"/>
    </row>
    <row r="104" spans="1:66" ht="15" customHeight="1">
      <c r="A104" s="14" t="s">
        <v>307</v>
      </c>
      <c r="B104" s="14" t="s">
        <v>228</v>
      </c>
      <c r="C104" s="14">
        <v>38</v>
      </c>
      <c r="D104" s="14">
        <v>16</v>
      </c>
      <c r="E104" s="14">
        <v>0</v>
      </c>
      <c r="F104" s="14">
        <v>0</v>
      </c>
      <c r="G104" s="14">
        <v>0</v>
      </c>
      <c r="H104" s="14">
        <v>0</v>
      </c>
      <c r="I104" s="14">
        <v>31</v>
      </c>
      <c r="J104" s="14">
        <v>11</v>
      </c>
      <c r="K104" s="14">
        <v>21</v>
      </c>
      <c r="L104" s="14">
        <v>10</v>
      </c>
      <c r="M104" s="14">
        <v>0</v>
      </c>
      <c r="N104" s="14">
        <v>0</v>
      </c>
      <c r="O104" s="14">
        <v>12</v>
      </c>
      <c r="P104" s="14">
        <v>3</v>
      </c>
      <c r="Q104" s="473">
        <v>102</v>
      </c>
      <c r="R104" s="473">
        <v>40</v>
      </c>
      <c r="S104" s="14" t="s">
        <v>307</v>
      </c>
      <c r="T104" s="14" t="s">
        <v>228</v>
      </c>
      <c r="U104" s="14">
        <v>9</v>
      </c>
      <c r="V104" s="14">
        <v>5</v>
      </c>
      <c r="W104" s="14">
        <v>0</v>
      </c>
      <c r="X104" s="14">
        <v>0</v>
      </c>
      <c r="Y104" s="14">
        <v>0</v>
      </c>
      <c r="Z104" s="14">
        <v>0</v>
      </c>
      <c r="AA104" s="14">
        <v>1</v>
      </c>
      <c r="AB104" s="14">
        <v>0</v>
      </c>
      <c r="AC104" s="14">
        <v>2</v>
      </c>
      <c r="AD104" s="14">
        <v>2</v>
      </c>
      <c r="AE104" s="14">
        <v>0</v>
      </c>
      <c r="AF104" s="14">
        <v>0</v>
      </c>
      <c r="AG104" s="14">
        <v>3</v>
      </c>
      <c r="AH104" s="14">
        <v>2</v>
      </c>
      <c r="AI104" s="473">
        <v>15</v>
      </c>
      <c r="AJ104" s="473">
        <v>9</v>
      </c>
      <c r="AK104" s="14" t="s">
        <v>307</v>
      </c>
      <c r="AL104" s="14" t="s">
        <v>228</v>
      </c>
      <c r="AM104" s="14">
        <v>1</v>
      </c>
      <c r="AN104" s="14">
        <v>0</v>
      </c>
      <c r="AO104" s="14">
        <v>0</v>
      </c>
      <c r="AP104" s="14">
        <v>1</v>
      </c>
      <c r="AQ104" s="14">
        <v>1</v>
      </c>
      <c r="AR104" s="14">
        <v>0</v>
      </c>
      <c r="AS104" s="14">
        <v>1</v>
      </c>
      <c r="AT104" s="14">
        <v>4</v>
      </c>
      <c r="AU104" s="14">
        <v>4</v>
      </c>
      <c r="AV104" s="14">
        <v>0</v>
      </c>
      <c r="AW104" s="14">
        <v>4</v>
      </c>
      <c r="AX104" s="14">
        <v>10</v>
      </c>
      <c r="AY104" s="14">
        <v>0</v>
      </c>
      <c r="AZ104" s="14">
        <v>0</v>
      </c>
      <c r="BA104" s="14">
        <v>0</v>
      </c>
      <c r="BB104" s="14">
        <f t="shared" ref="BB104:BB117" si="13">+AX104+AY104+AZ104+BA104</f>
        <v>10</v>
      </c>
      <c r="BC104" s="14">
        <v>4</v>
      </c>
      <c r="BD104" s="14">
        <v>1</v>
      </c>
      <c r="BE104" s="14">
        <v>1</v>
      </c>
      <c r="BF104" s="14">
        <v>0</v>
      </c>
      <c r="BH104"/>
      <c r="BI104"/>
      <c r="BJ104"/>
      <c r="BK104"/>
      <c r="BL104"/>
      <c r="BM104"/>
    </row>
    <row r="105" spans="1:66" ht="15" customHeight="1">
      <c r="A105" s="14" t="s">
        <v>341</v>
      </c>
      <c r="B105" s="14" t="s">
        <v>342</v>
      </c>
      <c r="C105" s="14">
        <v>95</v>
      </c>
      <c r="D105" s="14">
        <v>32</v>
      </c>
      <c r="E105" s="14">
        <v>50</v>
      </c>
      <c r="F105" s="14">
        <v>29</v>
      </c>
      <c r="G105" s="14">
        <v>0</v>
      </c>
      <c r="H105" s="14">
        <v>0</v>
      </c>
      <c r="I105" s="14">
        <v>28</v>
      </c>
      <c r="J105" s="14">
        <v>8</v>
      </c>
      <c r="K105" s="14">
        <v>36</v>
      </c>
      <c r="L105" s="14">
        <v>20</v>
      </c>
      <c r="M105" s="14">
        <v>0</v>
      </c>
      <c r="N105" s="14">
        <v>0</v>
      </c>
      <c r="O105" s="14">
        <v>6</v>
      </c>
      <c r="P105" s="14">
        <v>2</v>
      </c>
      <c r="Q105" s="473">
        <v>215</v>
      </c>
      <c r="R105" s="473">
        <v>91</v>
      </c>
      <c r="S105" s="14" t="s">
        <v>341</v>
      </c>
      <c r="T105" s="14" t="s">
        <v>342</v>
      </c>
      <c r="U105" s="14">
        <v>29</v>
      </c>
      <c r="V105" s="14">
        <v>8</v>
      </c>
      <c r="W105" s="14">
        <v>12</v>
      </c>
      <c r="X105" s="14">
        <v>4</v>
      </c>
      <c r="Y105" s="14">
        <v>0</v>
      </c>
      <c r="Z105" s="14">
        <v>0</v>
      </c>
      <c r="AA105" s="14">
        <v>13</v>
      </c>
      <c r="AB105" s="14">
        <v>2</v>
      </c>
      <c r="AC105" s="14">
        <v>13</v>
      </c>
      <c r="AD105" s="14">
        <v>6</v>
      </c>
      <c r="AE105" s="14">
        <v>0</v>
      </c>
      <c r="AF105" s="14">
        <v>0</v>
      </c>
      <c r="AG105" s="14">
        <v>2</v>
      </c>
      <c r="AH105" s="14">
        <v>0</v>
      </c>
      <c r="AI105" s="473">
        <v>69</v>
      </c>
      <c r="AJ105" s="473">
        <v>20</v>
      </c>
      <c r="AK105" s="14" t="s">
        <v>341</v>
      </c>
      <c r="AL105" s="14" t="s">
        <v>342</v>
      </c>
      <c r="AM105" s="14">
        <v>2</v>
      </c>
      <c r="AN105" s="14">
        <v>1</v>
      </c>
      <c r="AO105" s="14">
        <v>0</v>
      </c>
      <c r="AP105" s="14">
        <v>1</v>
      </c>
      <c r="AQ105" s="14">
        <v>1</v>
      </c>
      <c r="AR105" s="14">
        <v>0</v>
      </c>
      <c r="AS105" s="14">
        <v>1</v>
      </c>
      <c r="AT105" s="14">
        <v>6</v>
      </c>
      <c r="AU105" s="14">
        <v>7</v>
      </c>
      <c r="AV105" s="14">
        <v>0</v>
      </c>
      <c r="AW105" s="14">
        <v>7</v>
      </c>
      <c r="AX105" s="14">
        <v>16</v>
      </c>
      <c r="AY105" s="14">
        <v>2</v>
      </c>
      <c r="AZ105" s="14">
        <v>0</v>
      </c>
      <c r="BA105" s="14">
        <v>0</v>
      </c>
      <c r="BB105" s="14">
        <f t="shared" si="13"/>
        <v>18</v>
      </c>
      <c r="BC105" s="14">
        <v>3</v>
      </c>
      <c r="BD105" s="14">
        <v>1</v>
      </c>
      <c r="BE105" s="14">
        <v>1</v>
      </c>
      <c r="BF105" s="14">
        <v>0</v>
      </c>
      <c r="BH105"/>
      <c r="BI105"/>
      <c r="BJ105"/>
      <c r="BK105"/>
      <c r="BL105"/>
      <c r="BM105"/>
    </row>
    <row r="106" spans="1:66" ht="15" customHeight="1">
      <c r="A106" s="14" t="s">
        <v>341</v>
      </c>
      <c r="B106" s="14" t="s">
        <v>223</v>
      </c>
      <c r="C106" s="14">
        <v>481</v>
      </c>
      <c r="D106" s="14">
        <v>248</v>
      </c>
      <c r="E106" s="14">
        <v>93</v>
      </c>
      <c r="F106" s="14">
        <v>65</v>
      </c>
      <c r="G106" s="14">
        <v>68</v>
      </c>
      <c r="H106" s="14">
        <v>6</v>
      </c>
      <c r="I106" s="14">
        <v>216</v>
      </c>
      <c r="J106" s="14">
        <v>112</v>
      </c>
      <c r="K106" s="14">
        <v>144</v>
      </c>
      <c r="L106" s="14">
        <v>111</v>
      </c>
      <c r="M106" s="14">
        <v>45</v>
      </c>
      <c r="N106" s="14">
        <v>5</v>
      </c>
      <c r="O106" s="14">
        <v>225</v>
      </c>
      <c r="P106" s="14">
        <v>96</v>
      </c>
      <c r="Q106" s="473">
        <v>1272</v>
      </c>
      <c r="R106" s="473">
        <v>643</v>
      </c>
      <c r="S106" s="14" t="s">
        <v>341</v>
      </c>
      <c r="T106" s="14" t="s">
        <v>223</v>
      </c>
      <c r="U106" s="14">
        <v>118</v>
      </c>
      <c r="V106" s="14">
        <v>74</v>
      </c>
      <c r="W106" s="14">
        <v>6</v>
      </c>
      <c r="X106" s="14">
        <v>2</v>
      </c>
      <c r="Y106" s="14">
        <v>3</v>
      </c>
      <c r="Z106" s="14">
        <v>0</v>
      </c>
      <c r="AA106" s="14">
        <v>19</v>
      </c>
      <c r="AB106" s="14">
        <v>6</v>
      </c>
      <c r="AC106" s="14">
        <v>66</v>
      </c>
      <c r="AD106" s="14">
        <v>49</v>
      </c>
      <c r="AE106" s="14">
        <v>16</v>
      </c>
      <c r="AF106" s="14">
        <v>2</v>
      </c>
      <c r="AG106" s="14">
        <v>78</v>
      </c>
      <c r="AH106" s="14">
        <v>26</v>
      </c>
      <c r="AI106" s="473">
        <v>306</v>
      </c>
      <c r="AJ106" s="473">
        <v>159</v>
      </c>
      <c r="AK106" s="14" t="s">
        <v>341</v>
      </c>
      <c r="AL106" s="14" t="s">
        <v>223</v>
      </c>
      <c r="AM106" s="14">
        <v>11</v>
      </c>
      <c r="AN106" s="14">
        <v>3</v>
      </c>
      <c r="AO106" s="14">
        <v>2</v>
      </c>
      <c r="AP106" s="14">
        <v>5</v>
      </c>
      <c r="AQ106" s="14">
        <v>3</v>
      </c>
      <c r="AR106" s="14">
        <v>1</v>
      </c>
      <c r="AS106" s="14">
        <v>5</v>
      </c>
      <c r="AT106" s="14">
        <v>30</v>
      </c>
      <c r="AU106" s="14">
        <v>30</v>
      </c>
      <c r="AV106" s="14">
        <v>0</v>
      </c>
      <c r="AW106" s="14">
        <v>30</v>
      </c>
      <c r="AX106" s="14">
        <v>62</v>
      </c>
      <c r="AY106" s="14">
        <v>0</v>
      </c>
      <c r="AZ106" s="14">
        <v>1</v>
      </c>
      <c r="BA106" s="14">
        <v>0</v>
      </c>
      <c r="BB106" s="14">
        <f t="shared" si="13"/>
        <v>63</v>
      </c>
      <c r="BC106" s="14">
        <v>1</v>
      </c>
      <c r="BD106" s="14">
        <v>1</v>
      </c>
      <c r="BE106" s="14">
        <v>1</v>
      </c>
      <c r="BF106" s="14">
        <v>0</v>
      </c>
      <c r="BH106"/>
      <c r="BI106"/>
      <c r="BJ106"/>
      <c r="BK106"/>
      <c r="BL106"/>
      <c r="BM106"/>
    </row>
    <row r="107" spans="1:66" ht="15" customHeight="1">
      <c r="A107" s="14" t="s">
        <v>341</v>
      </c>
      <c r="B107" s="14" t="s">
        <v>226</v>
      </c>
      <c r="C107" s="14">
        <v>124</v>
      </c>
      <c r="D107" s="14">
        <v>50</v>
      </c>
      <c r="E107" s="14">
        <v>48</v>
      </c>
      <c r="F107" s="14">
        <v>26</v>
      </c>
      <c r="G107" s="14">
        <v>0</v>
      </c>
      <c r="H107" s="14">
        <v>0</v>
      </c>
      <c r="I107" s="14">
        <v>47</v>
      </c>
      <c r="J107" s="14">
        <v>22</v>
      </c>
      <c r="K107" s="14">
        <v>61</v>
      </c>
      <c r="L107" s="14">
        <v>32</v>
      </c>
      <c r="M107" s="14">
        <v>0</v>
      </c>
      <c r="N107" s="14">
        <v>0</v>
      </c>
      <c r="O107" s="14">
        <v>37</v>
      </c>
      <c r="P107" s="14">
        <v>13</v>
      </c>
      <c r="Q107" s="473">
        <v>317</v>
      </c>
      <c r="R107" s="473">
        <v>143</v>
      </c>
      <c r="S107" s="14" t="s">
        <v>341</v>
      </c>
      <c r="T107" s="14" t="s">
        <v>226</v>
      </c>
      <c r="U107" s="14">
        <v>49</v>
      </c>
      <c r="V107" s="14">
        <v>23</v>
      </c>
      <c r="W107" s="14">
        <v>4</v>
      </c>
      <c r="X107" s="14">
        <v>2</v>
      </c>
      <c r="Y107" s="14">
        <v>0</v>
      </c>
      <c r="Z107" s="14">
        <v>0</v>
      </c>
      <c r="AA107" s="14">
        <v>11</v>
      </c>
      <c r="AB107" s="14">
        <v>4</v>
      </c>
      <c r="AC107" s="14">
        <v>8</v>
      </c>
      <c r="AD107" s="14">
        <v>4</v>
      </c>
      <c r="AE107" s="14">
        <v>0</v>
      </c>
      <c r="AF107" s="14">
        <v>0</v>
      </c>
      <c r="AG107" s="14">
        <v>9</v>
      </c>
      <c r="AH107" s="14">
        <v>5</v>
      </c>
      <c r="AI107" s="473">
        <v>81</v>
      </c>
      <c r="AJ107" s="473">
        <v>38</v>
      </c>
      <c r="AK107" s="14" t="s">
        <v>341</v>
      </c>
      <c r="AL107" s="14" t="s">
        <v>226</v>
      </c>
      <c r="AM107" s="14">
        <v>3</v>
      </c>
      <c r="AN107" s="14">
        <v>1</v>
      </c>
      <c r="AO107" s="14">
        <v>0</v>
      </c>
      <c r="AP107" s="14">
        <v>1</v>
      </c>
      <c r="AQ107" s="14">
        <v>2</v>
      </c>
      <c r="AR107" s="14">
        <v>0</v>
      </c>
      <c r="AS107" s="14">
        <v>1</v>
      </c>
      <c r="AT107" s="14">
        <v>8</v>
      </c>
      <c r="AU107" s="14">
        <v>8</v>
      </c>
      <c r="AV107" s="14">
        <v>0</v>
      </c>
      <c r="AW107" s="14">
        <v>8</v>
      </c>
      <c r="AX107" s="14">
        <v>18</v>
      </c>
      <c r="AY107" s="14">
        <v>0</v>
      </c>
      <c r="AZ107" s="14">
        <v>0</v>
      </c>
      <c r="BA107" s="14">
        <v>0</v>
      </c>
      <c r="BB107" s="14">
        <f t="shared" si="13"/>
        <v>18</v>
      </c>
      <c r="BC107" s="14">
        <v>0</v>
      </c>
      <c r="BD107" s="14">
        <v>1</v>
      </c>
      <c r="BE107" s="14">
        <v>1</v>
      </c>
      <c r="BF107" s="14">
        <v>0</v>
      </c>
      <c r="BH107" s="363"/>
      <c r="BI107" s="363"/>
      <c r="BJ107" s="363"/>
      <c r="BK107" s="363"/>
      <c r="BL107" s="363"/>
      <c r="BM107" s="363"/>
      <c r="BN107" s="363"/>
    </row>
    <row r="108" spans="1:66" ht="15" customHeight="1">
      <c r="A108" s="14" t="s">
        <v>341</v>
      </c>
      <c r="B108" s="14" t="s">
        <v>227</v>
      </c>
      <c r="C108" s="14">
        <v>35</v>
      </c>
      <c r="D108" s="14">
        <v>14</v>
      </c>
      <c r="E108" s="14">
        <v>8</v>
      </c>
      <c r="F108" s="14">
        <v>0</v>
      </c>
      <c r="G108" s="14">
        <v>0</v>
      </c>
      <c r="H108" s="14">
        <v>0</v>
      </c>
      <c r="I108" s="14">
        <v>9</v>
      </c>
      <c r="J108" s="14">
        <v>4</v>
      </c>
      <c r="K108" s="14">
        <v>6</v>
      </c>
      <c r="L108" s="14">
        <v>1</v>
      </c>
      <c r="M108" s="14">
        <v>0</v>
      </c>
      <c r="N108" s="14">
        <v>0</v>
      </c>
      <c r="O108" s="14">
        <v>2</v>
      </c>
      <c r="P108" s="14">
        <v>1</v>
      </c>
      <c r="Q108" s="473">
        <v>60</v>
      </c>
      <c r="R108" s="473">
        <v>20</v>
      </c>
      <c r="S108" s="14" t="s">
        <v>341</v>
      </c>
      <c r="T108" s="14" t="s">
        <v>227</v>
      </c>
      <c r="U108" s="14">
        <v>1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2</v>
      </c>
      <c r="AD108" s="14">
        <v>0</v>
      </c>
      <c r="AE108" s="14">
        <v>0</v>
      </c>
      <c r="AF108" s="14">
        <v>0</v>
      </c>
      <c r="AG108" s="14">
        <v>1</v>
      </c>
      <c r="AH108" s="14">
        <v>1</v>
      </c>
      <c r="AI108" s="473">
        <v>4</v>
      </c>
      <c r="AJ108" s="473">
        <v>1</v>
      </c>
      <c r="AK108" s="14" t="s">
        <v>341</v>
      </c>
      <c r="AL108" s="14" t="s">
        <v>227</v>
      </c>
      <c r="AM108" s="14">
        <v>1</v>
      </c>
      <c r="AN108" s="14">
        <v>1</v>
      </c>
      <c r="AO108" s="14">
        <v>0</v>
      </c>
      <c r="AP108" s="14">
        <v>1</v>
      </c>
      <c r="AQ108" s="14">
        <v>1</v>
      </c>
      <c r="AR108" s="14">
        <v>0</v>
      </c>
      <c r="AS108" s="14">
        <v>1</v>
      </c>
      <c r="AT108" s="14">
        <v>5</v>
      </c>
      <c r="AU108" s="14">
        <v>3</v>
      </c>
      <c r="AV108" s="14">
        <v>1</v>
      </c>
      <c r="AW108" s="14">
        <v>4</v>
      </c>
      <c r="AX108" s="14">
        <v>8</v>
      </c>
      <c r="AY108" s="14">
        <v>0</v>
      </c>
      <c r="AZ108" s="14">
        <v>0</v>
      </c>
      <c r="BA108" s="14">
        <v>0</v>
      </c>
      <c r="BB108" s="14">
        <f t="shared" si="13"/>
        <v>8</v>
      </c>
      <c r="BC108" s="14">
        <v>1</v>
      </c>
      <c r="BD108" s="14">
        <v>1</v>
      </c>
      <c r="BE108" s="14">
        <v>1</v>
      </c>
      <c r="BF108" s="14">
        <v>0</v>
      </c>
      <c r="BH108" s="364"/>
      <c r="BI108" s="364"/>
      <c r="BJ108" s="364"/>
      <c r="BK108" s="364"/>
      <c r="BL108" s="364"/>
      <c r="BM108" s="364"/>
      <c r="BN108" s="364"/>
    </row>
    <row r="109" spans="1:66" ht="15" customHeight="1">
      <c r="A109" s="14" t="s">
        <v>311</v>
      </c>
      <c r="B109" s="14" t="s">
        <v>221</v>
      </c>
      <c r="C109" s="14">
        <v>27</v>
      </c>
      <c r="D109" s="14">
        <v>14</v>
      </c>
      <c r="E109" s="14">
        <v>0</v>
      </c>
      <c r="F109" s="14">
        <v>0</v>
      </c>
      <c r="G109" s="14">
        <v>0</v>
      </c>
      <c r="H109" s="14">
        <v>0</v>
      </c>
      <c r="I109" s="14">
        <v>18</v>
      </c>
      <c r="J109" s="14">
        <v>9</v>
      </c>
      <c r="K109" s="14">
        <v>7</v>
      </c>
      <c r="L109" s="14">
        <v>6</v>
      </c>
      <c r="M109" s="14">
        <v>0</v>
      </c>
      <c r="N109" s="14">
        <v>0</v>
      </c>
      <c r="O109" s="14">
        <v>0</v>
      </c>
      <c r="P109" s="14">
        <v>0</v>
      </c>
      <c r="Q109" s="473">
        <v>52</v>
      </c>
      <c r="R109" s="473">
        <v>29</v>
      </c>
      <c r="S109" s="14" t="s">
        <v>311</v>
      </c>
      <c r="T109" s="14" t="s">
        <v>221</v>
      </c>
      <c r="U109" s="14">
        <v>19</v>
      </c>
      <c r="V109" s="14">
        <v>10</v>
      </c>
      <c r="W109" s="14">
        <v>0</v>
      </c>
      <c r="X109" s="14">
        <v>0</v>
      </c>
      <c r="Y109" s="14">
        <v>0</v>
      </c>
      <c r="Z109" s="14">
        <v>0</v>
      </c>
      <c r="AA109" s="14">
        <v>1</v>
      </c>
      <c r="AB109" s="14">
        <v>0</v>
      </c>
      <c r="AC109" s="14">
        <v>1</v>
      </c>
      <c r="AD109" s="14">
        <v>1</v>
      </c>
      <c r="AE109" s="14">
        <v>0</v>
      </c>
      <c r="AF109" s="14">
        <v>0</v>
      </c>
      <c r="AG109" s="14">
        <v>0</v>
      </c>
      <c r="AH109" s="14">
        <v>0</v>
      </c>
      <c r="AI109" s="473">
        <v>21</v>
      </c>
      <c r="AJ109" s="473">
        <v>11</v>
      </c>
      <c r="AK109" s="14" t="s">
        <v>311</v>
      </c>
      <c r="AL109" s="14" t="s">
        <v>221</v>
      </c>
      <c r="AM109" s="14">
        <v>1</v>
      </c>
      <c r="AN109" s="14">
        <v>0</v>
      </c>
      <c r="AO109" s="14">
        <v>0</v>
      </c>
      <c r="AP109" s="14">
        <v>1</v>
      </c>
      <c r="AQ109" s="14">
        <v>1</v>
      </c>
      <c r="AR109" s="14">
        <v>0</v>
      </c>
      <c r="AS109" s="14">
        <v>0</v>
      </c>
      <c r="AT109" s="14">
        <v>3</v>
      </c>
      <c r="AU109" s="14">
        <v>3</v>
      </c>
      <c r="AV109" s="14">
        <v>0</v>
      </c>
      <c r="AW109" s="14">
        <v>3</v>
      </c>
      <c r="AX109" s="14">
        <v>7</v>
      </c>
      <c r="AY109" s="14">
        <v>2</v>
      </c>
      <c r="AZ109" s="14">
        <v>0</v>
      </c>
      <c r="BA109" s="14">
        <v>0</v>
      </c>
      <c r="BB109" s="14">
        <f t="shared" si="13"/>
        <v>9</v>
      </c>
      <c r="BC109" s="14">
        <v>0</v>
      </c>
      <c r="BD109" s="14">
        <v>1</v>
      </c>
      <c r="BE109" s="14">
        <v>1</v>
      </c>
      <c r="BF109" s="14">
        <v>0</v>
      </c>
      <c r="BH109"/>
      <c r="BI109"/>
      <c r="BJ109"/>
      <c r="BK109"/>
      <c r="BL109"/>
      <c r="BM109"/>
    </row>
    <row r="110" spans="1:66" ht="15" customHeight="1">
      <c r="A110" s="14" t="s">
        <v>311</v>
      </c>
      <c r="B110" s="14" t="s">
        <v>224</v>
      </c>
      <c r="C110" s="14">
        <v>67</v>
      </c>
      <c r="D110" s="14">
        <v>27</v>
      </c>
      <c r="E110" s="14">
        <v>27</v>
      </c>
      <c r="F110" s="14">
        <v>15</v>
      </c>
      <c r="G110" s="14">
        <v>0</v>
      </c>
      <c r="H110" s="14">
        <v>0</v>
      </c>
      <c r="I110" s="14">
        <v>38</v>
      </c>
      <c r="J110" s="14">
        <v>8</v>
      </c>
      <c r="K110" s="14">
        <v>44</v>
      </c>
      <c r="L110" s="14">
        <v>22</v>
      </c>
      <c r="M110" s="14">
        <v>0</v>
      </c>
      <c r="N110" s="14">
        <v>0</v>
      </c>
      <c r="O110" s="14">
        <v>38</v>
      </c>
      <c r="P110" s="14">
        <v>12</v>
      </c>
      <c r="Q110" s="473">
        <v>214</v>
      </c>
      <c r="R110" s="473">
        <v>84</v>
      </c>
      <c r="S110" s="14" t="s">
        <v>311</v>
      </c>
      <c r="T110" s="14" t="s">
        <v>224</v>
      </c>
      <c r="U110" s="14">
        <v>6</v>
      </c>
      <c r="V110" s="14">
        <v>1</v>
      </c>
      <c r="W110" s="14">
        <v>0</v>
      </c>
      <c r="X110" s="14">
        <v>0</v>
      </c>
      <c r="Y110" s="14">
        <v>0</v>
      </c>
      <c r="Z110" s="14">
        <v>0</v>
      </c>
      <c r="AA110" s="14">
        <v>2</v>
      </c>
      <c r="AB110" s="14">
        <v>0</v>
      </c>
      <c r="AC110" s="14">
        <v>22</v>
      </c>
      <c r="AD110" s="14">
        <v>11</v>
      </c>
      <c r="AE110" s="14">
        <v>0</v>
      </c>
      <c r="AF110" s="14">
        <v>0</v>
      </c>
      <c r="AG110" s="14">
        <v>12</v>
      </c>
      <c r="AH110" s="14">
        <v>6</v>
      </c>
      <c r="AI110" s="473">
        <v>42</v>
      </c>
      <c r="AJ110" s="473">
        <v>18</v>
      </c>
      <c r="AK110" s="14" t="s">
        <v>311</v>
      </c>
      <c r="AL110" s="14" t="s">
        <v>224</v>
      </c>
      <c r="AM110" s="14">
        <v>2</v>
      </c>
      <c r="AN110" s="14">
        <v>1</v>
      </c>
      <c r="AO110" s="14">
        <v>0</v>
      </c>
      <c r="AP110" s="14">
        <v>1</v>
      </c>
      <c r="AQ110" s="14">
        <v>1</v>
      </c>
      <c r="AR110" s="14">
        <v>0</v>
      </c>
      <c r="AS110" s="14">
        <v>1</v>
      </c>
      <c r="AT110" s="14">
        <v>6</v>
      </c>
      <c r="AU110" s="14">
        <v>6</v>
      </c>
      <c r="AV110" s="14">
        <v>0</v>
      </c>
      <c r="AW110" s="14">
        <v>6</v>
      </c>
      <c r="AX110" s="14">
        <v>15</v>
      </c>
      <c r="AY110" s="14">
        <v>0</v>
      </c>
      <c r="AZ110" s="14">
        <v>0</v>
      </c>
      <c r="BA110" s="14">
        <v>0</v>
      </c>
      <c r="BB110" s="14">
        <f t="shared" si="13"/>
        <v>15</v>
      </c>
      <c r="BC110" s="14">
        <v>6</v>
      </c>
      <c r="BD110" s="14">
        <v>1</v>
      </c>
      <c r="BE110" s="14">
        <v>1</v>
      </c>
      <c r="BF110" s="14">
        <v>0</v>
      </c>
      <c r="BH110"/>
      <c r="BI110"/>
      <c r="BJ110"/>
      <c r="BK110"/>
      <c r="BL110"/>
      <c r="BM110"/>
    </row>
    <row r="111" spans="1:66" ht="15" customHeight="1">
      <c r="A111" s="14" t="s">
        <v>315</v>
      </c>
      <c r="B111" s="14" t="s">
        <v>219</v>
      </c>
      <c r="C111" s="14">
        <v>35</v>
      </c>
      <c r="D111" s="14">
        <v>16</v>
      </c>
      <c r="E111" s="14">
        <v>14</v>
      </c>
      <c r="F111" s="14">
        <v>12</v>
      </c>
      <c r="G111" s="14">
        <v>0</v>
      </c>
      <c r="H111" s="14">
        <v>0</v>
      </c>
      <c r="I111" s="14">
        <v>4</v>
      </c>
      <c r="J111" s="14">
        <v>0</v>
      </c>
      <c r="K111" s="14">
        <v>36</v>
      </c>
      <c r="L111" s="14">
        <v>20</v>
      </c>
      <c r="M111" s="14">
        <v>0</v>
      </c>
      <c r="N111" s="14">
        <v>0</v>
      </c>
      <c r="O111" s="14">
        <v>0</v>
      </c>
      <c r="P111" s="14">
        <v>0</v>
      </c>
      <c r="Q111" s="473">
        <v>89</v>
      </c>
      <c r="R111" s="473">
        <v>48</v>
      </c>
      <c r="S111" s="14" t="s">
        <v>315</v>
      </c>
      <c r="T111" s="14" t="s">
        <v>219</v>
      </c>
      <c r="U111" s="14">
        <v>3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2</v>
      </c>
      <c r="AD111" s="14">
        <v>1</v>
      </c>
      <c r="AE111" s="14">
        <v>0</v>
      </c>
      <c r="AF111" s="14">
        <v>0</v>
      </c>
      <c r="AG111" s="14">
        <v>0</v>
      </c>
      <c r="AH111" s="14">
        <v>0</v>
      </c>
      <c r="AI111" s="473">
        <v>5</v>
      </c>
      <c r="AJ111" s="473">
        <v>1</v>
      </c>
      <c r="AK111" s="14" t="s">
        <v>315</v>
      </c>
      <c r="AL111" s="14" t="s">
        <v>219</v>
      </c>
      <c r="AM111" s="14">
        <v>1</v>
      </c>
      <c r="AN111" s="14">
        <v>1</v>
      </c>
      <c r="AO111" s="14">
        <v>0</v>
      </c>
      <c r="AP111" s="14">
        <v>1</v>
      </c>
      <c r="AQ111" s="14">
        <v>1</v>
      </c>
      <c r="AR111" s="14">
        <v>0</v>
      </c>
      <c r="AS111" s="14">
        <v>0</v>
      </c>
      <c r="AT111" s="14">
        <v>4</v>
      </c>
      <c r="AU111" s="14">
        <v>4</v>
      </c>
      <c r="AV111" s="14">
        <v>0</v>
      </c>
      <c r="AW111" s="14">
        <v>4</v>
      </c>
      <c r="AX111" s="14">
        <v>8</v>
      </c>
      <c r="AY111" s="14">
        <v>0</v>
      </c>
      <c r="AZ111" s="14">
        <v>0</v>
      </c>
      <c r="BA111" s="14">
        <v>0</v>
      </c>
      <c r="BB111" s="14">
        <f t="shared" si="13"/>
        <v>8</v>
      </c>
      <c r="BC111" s="14">
        <v>0</v>
      </c>
      <c r="BD111" s="14">
        <v>1</v>
      </c>
      <c r="BE111" s="14">
        <v>1</v>
      </c>
      <c r="BF111" s="14">
        <v>0</v>
      </c>
      <c r="BH111"/>
      <c r="BI111"/>
      <c r="BJ111"/>
      <c r="BK111"/>
      <c r="BL111"/>
      <c r="BM111"/>
    </row>
    <row r="112" spans="1:66" ht="15" customHeight="1">
      <c r="A112" s="14" t="s">
        <v>315</v>
      </c>
      <c r="B112" s="14" t="s">
        <v>220</v>
      </c>
      <c r="C112" s="14">
        <v>184</v>
      </c>
      <c r="D112" s="14">
        <v>68</v>
      </c>
      <c r="E112" s="14">
        <v>47</v>
      </c>
      <c r="F112" s="14">
        <v>21</v>
      </c>
      <c r="G112" s="14">
        <v>25</v>
      </c>
      <c r="H112" s="14">
        <v>4</v>
      </c>
      <c r="I112" s="14">
        <v>41</v>
      </c>
      <c r="J112" s="14">
        <v>12</v>
      </c>
      <c r="K112" s="14">
        <v>168</v>
      </c>
      <c r="L112" s="14">
        <v>87</v>
      </c>
      <c r="M112" s="14">
        <v>15</v>
      </c>
      <c r="N112" s="14">
        <v>2</v>
      </c>
      <c r="O112" s="14">
        <v>26</v>
      </c>
      <c r="P112" s="14">
        <v>9</v>
      </c>
      <c r="Q112" s="473">
        <v>506</v>
      </c>
      <c r="R112" s="473">
        <v>203</v>
      </c>
      <c r="S112" s="14" t="s">
        <v>315</v>
      </c>
      <c r="T112" s="14" t="s">
        <v>220</v>
      </c>
      <c r="U112" s="14">
        <v>44</v>
      </c>
      <c r="V112" s="14">
        <v>28</v>
      </c>
      <c r="W112" s="14">
        <v>8</v>
      </c>
      <c r="X112" s="14">
        <v>3</v>
      </c>
      <c r="Y112" s="14">
        <v>4</v>
      </c>
      <c r="Z112" s="14">
        <v>0</v>
      </c>
      <c r="AA112" s="14">
        <v>6</v>
      </c>
      <c r="AB112" s="14">
        <v>2</v>
      </c>
      <c r="AC112" s="14">
        <v>77</v>
      </c>
      <c r="AD112" s="14">
        <v>36</v>
      </c>
      <c r="AE112" s="14">
        <v>8</v>
      </c>
      <c r="AF112" s="14">
        <v>2</v>
      </c>
      <c r="AG112" s="14">
        <v>12</v>
      </c>
      <c r="AH112" s="14">
        <v>6</v>
      </c>
      <c r="AI112" s="473">
        <v>159</v>
      </c>
      <c r="AJ112" s="473">
        <v>77</v>
      </c>
      <c r="AK112" s="14" t="s">
        <v>315</v>
      </c>
      <c r="AL112" s="14" t="s">
        <v>220</v>
      </c>
      <c r="AM112" s="14">
        <v>3</v>
      </c>
      <c r="AN112" s="14">
        <v>1</v>
      </c>
      <c r="AO112" s="14">
        <v>1</v>
      </c>
      <c r="AP112" s="14">
        <v>1</v>
      </c>
      <c r="AQ112" s="14">
        <v>3</v>
      </c>
      <c r="AR112" s="14">
        <v>1</v>
      </c>
      <c r="AS112" s="14">
        <v>1</v>
      </c>
      <c r="AT112" s="14">
        <v>11</v>
      </c>
      <c r="AU112" s="14">
        <v>10</v>
      </c>
      <c r="AV112" s="14">
        <v>0</v>
      </c>
      <c r="AW112" s="14">
        <v>10</v>
      </c>
      <c r="AX112" s="14">
        <v>20</v>
      </c>
      <c r="AY112" s="14">
        <v>0</v>
      </c>
      <c r="AZ112" s="14">
        <v>1</v>
      </c>
      <c r="BA112" s="14">
        <v>0</v>
      </c>
      <c r="BB112" s="14">
        <f t="shared" si="13"/>
        <v>21</v>
      </c>
      <c r="BC112" s="14">
        <v>0</v>
      </c>
      <c r="BD112" s="14">
        <v>1</v>
      </c>
      <c r="BE112" s="14">
        <v>1</v>
      </c>
      <c r="BF112" s="14">
        <v>0</v>
      </c>
      <c r="BH112"/>
      <c r="BI112"/>
      <c r="BJ112"/>
      <c r="BK112"/>
      <c r="BL112"/>
      <c r="BM112"/>
    </row>
    <row r="113" spans="1:66" ht="15" customHeight="1">
      <c r="A113" s="14" t="s">
        <v>315</v>
      </c>
      <c r="B113" s="14" t="s">
        <v>249</v>
      </c>
      <c r="C113" s="14">
        <v>255</v>
      </c>
      <c r="D113" s="14">
        <v>90</v>
      </c>
      <c r="E113" s="14">
        <v>32</v>
      </c>
      <c r="F113" s="14">
        <v>22</v>
      </c>
      <c r="G113" s="14">
        <v>0</v>
      </c>
      <c r="H113" s="14">
        <v>0</v>
      </c>
      <c r="I113" s="14">
        <v>95</v>
      </c>
      <c r="J113" s="14">
        <v>31</v>
      </c>
      <c r="K113" s="14">
        <v>63</v>
      </c>
      <c r="L113" s="14">
        <v>32</v>
      </c>
      <c r="M113" s="14">
        <v>0</v>
      </c>
      <c r="N113" s="14">
        <v>0</v>
      </c>
      <c r="O113" s="14">
        <v>77</v>
      </c>
      <c r="P113" s="14">
        <v>17</v>
      </c>
      <c r="Q113" s="473">
        <v>522</v>
      </c>
      <c r="R113" s="473">
        <v>192</v>
      </c>
      <c r="S113" s="14" t="s">
        <v>315</v>
      </c>
      <c r="T113" s="14" t="s">
        <v>249</v>
      </c>
      <c r="U113" s="14">
        <v>40</v>
      </c>
      <c r="V113" s="14">
        <v>14</v>
      </c>
      <c r="W113" s="14">
        <v>6</v>
      </c>
      <c r="X113" s="14">
        <v>5</v>
      </c>
      <c r="Y113" s="14">
        <v>0</v>
      </c>
      <c r="Z113" s="14">
        <v>0</v>
      </c>
      <c r="AA113" s="14">
        <v>17</v>
      </c>
      <c r="AB113" s="14">
        <v>5</v>
      </c>
      <c r="AC113" s="14">
        <v>22</v>
      </c>
      <c r="AD113" s="14">
        <v>13</v>
      </c>
      <c r="AE113" s="14">
        <v>0</v>
      </c>
      <c r="AF113" s="14">
        <v>0</v>
      </c>
      <c r="AG113" s="14">
        <v>37</v>
      </c>
      <c r="AH113" s="14">
        <v>8</v>
      </c>
      <c r="AI113" s="473">
        <v>122</v>
      </c>
      <c r="AJ113" s="473">
        <v>45</v>
      </c>
      <c r="AK113" s="14" t="s">
        <v>315</v>
      </c>
      <c r="AL113" s="14" t="s">
        <v>249</v>
      </c>
      <c r="AM113" s="14">
        <v>6</v>
      </c>
      <c r="AN113" s="14">
        <v>1</v>
      </c>
      <c r="AO113" s="14">
        <v>0</v>
      </c>
      <c r="AP113" s="14">
        <v>2</v>
      </c>
      <c r="AQ113" s="14">
        <v>2</v>
      </c>
      <c r="AR113" s="14">
        <v>0</v>
      </c>
      <c r="AS113" s="14">
        <v>2</v>
      </c>
      <c r="AT113" s="14">
        <v>13</v>
      </c>
      <c r="AU113" s="14">
        <v>7</v>
      </c>
      <c r="AV113" s="14">
        <v>3</v>
      </c>
      <c r="AW113" s="14">
        <v>10</v>
      </c>
      <c r="AX113" s="14">
        <v>15</v>
      </c>
      <c r="AY113" s="14">
        <v>2</v>
      </c>
      <c r="AZ113" s="14">
        <v>0</v>
      </c>
      <c r="BA113" s="14">
        <v>1</v>
      </c>
      <c r="BB113" s="14">
        <f t="shared" si="13"/>
        <v>18</v>
      </c>
      <c r="BC113" s="14">
        <v>0</v>
      </c>
      <c r="BD113" s="14">
        <v>1</v>
      </c>
      <c r="BE113" s="14">
        <v>1</v>
      </c>
      <c r="BF113" s="14">
        <v>0</v>
      </c>
      <c r="BH113"/>
      <c r="BI113"/>
      <c r="BJ113"/>
      <c r="BK113"/>
      <c r="BL113"/>
      <c r="BM113"/>
    </row>
    <row r="114" spans="1:66" ht="15" customHeight="1">
      <c r="A114" s="14" t="s">
        <v>315</v>
      </c>
      <c r="B114" s="14" t="s">
        <v>316</v>
      </c>
      <c r="C114" s="14">
        <v>203</v>
      </c>
      <c r="D114" s="14">
        <v>71</v>
      </c>
      <c r="E114" s="14">
        <v>100</v>
      </c>
      <c r="F114" s="14">
        <v>34</v>
      </c>
      <c r="G114" s="14">
        <v>0</v>
      </c>
      <c r="H114" s="14">
        <v>0</v>
      </c>
      <c r="I114" s="14">
        <v>47</v>
      </c>
      <c r="J114" s="14">
        <v>7</v>
      </c>
      <c r="K114" s="14">
        <v>90</v>
      </c>
      <c r="L114" s="14">
        <v>39</v>
      </c>
      <c r="M114" s="14">
        <v>0</v>
      </c>
      <c r="N114" s="14">
        <v>0</v>
      </c>
      <c r="O114" s="14">
        <v>28</v>
      </c>
      <c r="P114" s="14">
        <v>4</v>
      </c>
      <c r="Q114" s="473">
        <v>468</v>
      </c>
      <c r="R114" s="473">
        <v>155</v>
      </c>
      <c r="S114" s="14" t="s">
        <v>315</v>
      </c>
      <c r="T114" s="14" t="s">
        <v>316</v>
      </c>
      <c r="U114" s="14">
        <v>1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9</v>
      </c>
      <c r="AD114" s="14">
        <v>4</v>
      </c>
      <c r="AE114" s="14">
        <v>0</v>
      </c>
      <c r="AF114" s="14">
        <v>0</v>
      </c>
      <c r="AG114" s="14">
        <v>3</v>
      </c>
      <c r="AH114" s="14">
        <v>0</v>
      </c>
      <c r="AI114" s="473">
        <v>13</v>
      </c>
      <c r="AJ114" s="473">
        <v>4</v>
      </c>
      <c r="AK114" s="14" t="s">
        <v>315</v>
      </c>
      <c r="AL114" s="14" t="s">
        <v>316</v>
      </c>
      <c r="AM114" s="14">
        <v>4</v>
      </c>
      <c r="AN114" s="14">
        <v>2</v>
      </c>
      <c r="AO114" s="14">
        <v>0</v>
      </c>
      <c r="AP114" s="14">
        <v>1</v>
      </c>
      <c r="AQ114" s="14">
        <v>2</v>
      </c>
      <c r="AR114" s="14">
        <v>0</v>
      </c>
      <c r="AS114" s="14">
        <v>1</v>
      </c>
      <c r="AT114" s="14">
        <v>10</v>
      </c>
      <c r="AU114" s="14">
        <v>10</v>
      </c>
      <c r="AV114" s="14">
        <v>0</v>
      </c>
      <c r="AW114" s="14">
        <v>10</v>
      </c>
      <c r="AX114" s="14">
        <v>16</v>
      </c>
      <c r="AY114" s="14">
        <v>0</v>
      </c>
      <c r="AZ114" s="14">
        <v>5</v>
      </c>
      <c r="BA114" s="14">
        <v>0</v>
      </c>
      <c r="BB114" s="14">
        <f t="shared" si="13"/>
        <v>21</v>
      </c>
      <c r="BC114" s="14">
        <v>9</v>
      </c>
      <c r="BD114" s="14">
        <v>1</v>
      </c>
      <c r="BE114" s="14">
        <v>1</v>
      </c>
      <c r="BF114" s="14">
        <v>0</v>
      </c>
      <c r="BH114"/>
      <c r="BI114"/>
      <c r="BJ114"/>
      <c r="BK114"/>
      <c r="BL114"/>
      <c r="BM114"/>
    </row>
    <row r="115" spans="1:66" ht="15" customHeight="1">
      <c r="A115" s="14" t="s">
        <v>315</v>
      </c>
      <c r="B115" s="14" t="s">
        <v>317</v>
      </c>
      <c r="C115" s="14">
        <v>217</v>
      </c>
      <c r="D115" s="14">
        <v>63</v>
      </c>
      <c r="E115" s="14">
        <v>63</v>
      </c>
      <c r="F115" s="14">
        <v>38</v>
      </c>
      <c r="G115" s="14">
        <v>7</v>
      </c>
      <c r="H115" s="14">
        <v>1</v>
      </c>
      <c r="I115" s="14">
        <v>52</v>
      </c>
      <c r="J115" s="14">
        <v>12</v>
      </c>
      <c r="K115" s="14">
        <v>89</v>
      </c>
      <c r="L115" s="14">
        <v>38</v>
      </c>
      <c r="M115" s="14">
        <v>5</v>
      </c>
      <c r="N115" s="14">
        <v>1</v>
      </c>
      <c r="O115" s="14">
        <v>41</v>
      </c>
      <c r="P115" s="14">
        <v>11</v>
      </c>
      <c r="Q115" s="473">
        <v>474</v>
      </c>
      <c r="R115" s="473">
        <v>164</v>
      </c>
      <c r="S115" s="14" t="s">
        <v>315</v>
      </c>
      <c r="T115" s="14" t="s">
        <v>317</v>
      </c>
      <c r="U115" s="14">
        <v>99</v>
      </c>
      <c r="V115" s="14">
        <v>35</v>
      </c>
      <c r="W115" s="14">
        <v>8</v>
      </c>
      <c r="X115" s="14">
        <v>1</v>
      </c>
      <c r="Y115" s="14">
        <v>0</v>
      </c>
      <c r="Z115" s="14">
        <v>0</v>
      </c>
      <c r="AA115" s="14">
        <v>12</v>
      </c>
      <c r="AB115" s="14">
        <v>1</v>
      </c>
      <c r="AC115" s="14">
        <v>33</v>
      </c>
      <c r="AD115" s="14">
        <v>10</v>
      </c>
      <c r="AE115" s="14">
        <v>3</v>
      </c>
      <c r="AF115" s="14">
        <v>0</v>
      </c>
      <c r="AG115" s="14">
        <v>18</v>
      </c>
      <c r="AH115" s="14">
        <v>5</v>
      </c>
      <c r="AI115" s="473">
        <v>173</v>
      </c>
      <c r="AJ115" s="473">
        <v>52</v>
      </c>
      <c r="AK115" s="14" t="s">
        <v>315</v>
      </c>
      <c r="AL115" s="14" t="s">
        <v>317</v>
      </c>
      <c r="AM115" s="14">
        <v>5</v>
      </c>
      <c r="AN115" s="14">
        <v>1</v>
      </c>
      <c r="AO115" s="14">
        <v>1</v>
      </c>
      <c r="AP115" s="14">
        <v>1</v>
      </c>
      <c r="AQ115" s="14">
        <v>2</v>
      </c>
      <c r="AR115" s="14">
        <v>1</v>
      </c>
      <c r="AS115" s="14">
        <v>2</v>
      </c>
      <c r="AT115" s="14">
        <v>13</v>
      </c>
      <c r="AU115" s="14">
        <v>10</v>
      </c>
      <c r="AV115" s="14">
        <v>1</v>
      </c>
      <c r="AW115" s="14">
        <v>11</v>
      </c>
      <c r="AX115" s="14">
        <v>15</v>
      </c>
      <c r="AY115" s="14">
        <v>4</v>
      </c>
      <c r="AZ115" s="14">
        <v>0</v>
      </c>
      <c r="BA115" s="14">
        <v>0</v>
      </c>
      <c r="BB115" s="14">
        <f t="shared" si="13"/>
        <v>19</v>
      </c>
      <c r="BC115" s="14">
        <v>9</v>
      </c>
      <c r="BD115" s="14">
        <v>1</v>
      </c>
      <c r="BE115" s="14">
        <v>1</v>
      </c>
      <c r="BF115" s="14">
        <v>0</v>
      </c>
      <c r="BH115"/>
      <c r="BI115"/>
      <c r="BJ115"/>
      <c r="BK115"/>
      <c r="BL115"/>
      <c r="BM115"/>
    </row>
    <row r="116" spans="1:66" ht="15" customHeight="1">
      <c r="A116" s="14" t="s">
        <v>315</v>
      </c>
      <c r="B116" s="14" t="s">
        <v>225</v>
      </c>
      <c r="C116" s="14">
        <v>91</v>
      </c>
      <c r="D116" s="14">
        <v>21</v>
      </c>
      <c r="E116" s="14">
        <v>47</v>
      </c>
      <c r="F116" s="14">
        <v>30</v>
      </c>
      <c r="G116" s="14">
        <v>0</v>
      </c>
      <c r="H116" s="14">
        <v>0</v>
      </c>
      <c r="I116" s="14">
        <v>40</v>
      </c>
      <c r="J116" s="14">
        <v>15</v>
      </c>
      <c r="K116" s="14">
        <v>40</v>
      </c>
      <c r="L116" s="14">
        <v>19</v>
      </c>
      <c r="M116" s="14">
        <v>0</v>
      </c>
      <c r="N116" s="14">
        <v>0</v>
      </c>
      <c r="O116" s="14">
        <v>39</v>
      </c>
      <c r="P116" s="14">
        <v>12</v>
      </c>
      <c r="Q116" s="473">
        <v>257</v>
      </c>
      <c r="R116" s="473">
        <v>97</v>
      </c>
      <c r="S116" s="14" t="s">
        <v>315</v>
      </c>
      <c r="T116" s="14" t="s">
        <v>225</v>
      </c>
      <c r="U116" s="14">
        <v>9</v>
      </c>
      <c r="V116" s="14">
        <v>3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15</v>
      </c>
      <c r="AD116" s="14">
        <v>7</v>
      </c>
      <c r="AE116" s="14">
        <v>0</v>
      </c>
      <c r="AF116" s="14">
        <v>0</v>
      </c>
      <c r="AG116" s="14">
        <v>14</v>
      </c>
      <c r="AH116" s="14">
        <v>4</v>
      </c>
      <c r="AI116" s="473">
        <v>38</v>
      </c>
      <c r="AJ116" s="473">
        <v>14</v>
      </c>
      <c r="AK116" s="14" t="s">
        <v>315</v>
      </c>
      <c r="AL116" s="14" t="s">
        <v>225</v>
      </c>
      <c r="AM116" s="14">
        <v>3</v>
      </c>
      <c r="AN116" s="14">
        <v>1</v>
      </c>
      <c r="AO116" s="14">
        <v>0</v>
      </c>
      <c r="AP116" s="14">
        <v>1</v>
      </c>
      <c r="AQ116" s="14">
        <v>1</v>
      </c>
      <c r="AR116" s="14">
        <v>0</v>
      </c>
      <c r="AS116" s="14">
        <v>1</v>
      </c>
      <c r="AT116" s="14">
        <v>7</v>
      </c>
      <c r="AU116" s="14">
        <v>0</v>
      </c>
      <c r="AV116" s="14">
        <v>6</v>
      </c>
      <c r="AW116" s="14">
        <v>6</v>
      </c>
      <c r="AX116" s="14">
        <v>15</v>
      </c>
      <c r="AY116" s="14">
        <v>2</v>
      </c>
      <c r="AZ116" s="14">
        <v>0</v>
      </c>
      <c r="BA116" s="14">
        <v>0</v>
      </c>
      <c r="BB116" s="14">
        <f t="shared" si="13"/>
        <v>17</v>
      </c>
      <c r="BC116" s="14">
        <v>1</v>
      </c>
      <c r="BD116" s="14">
        <v>1</v>
      </c>
      <c r="BE116" s="14">
        <v>1</v>
      </c>
      <c r="BF116" s="14">
        <v>0</v>
      </c>
      <c r="BH116"/>
      <c r="BI116"/>
      <c r="BJ116"/>
      <c r="BK116"/>
      <c r="BL116"/>
      <c r="BM116"/>
    </row>
    <row r="117" spans="1:66" ht="15" customHeight="1">
      <c r="A117" s="14" t="s">
        <v>315</v>
      </c>
      <c r="B117" s="14" t="s">
        <v>250</v>
      </c>
      <c r="C117" s="14">
        <v>299</v>
      </c>
      <c r="D117" s="14">
        <v>103</v>
      </c>
      <c r="E117" s="14">
        <v>92</v>
      </c>
      <c r="F117" s="14">
        <v>52</v>
      </c>
      <c r="G117" s="14">
        <v>7</v>
      </c>
      <c r="H117" s="14">
        <v>2</v>
      </c>
      <c r="I117" s="14">
        <v>86</v>
      </c>
      <c r="J117" s="14">
        <v>23</v>
      </c>
      <c r="K117" s="14">
        <v>186</v>
      </c>
      <c r="L117" s="14">
        <v>91</v>
      </c>
      <c r="M117" s="14">
        <v>4</v>
      </c>
      <c r="N117" s="14">
        <v>2</v>
      </c>
      <c r="O117" s="14">
        <v>51</v>
      </c>
      <c r="P117" s="14">
        <v>11</v>
      </c>
      <c r="Q117" s="473">
        <v>725</v>
      </c>
      <c r="R117" s="473">
        <v>284</v>
      </c>
      <c r="S117" s="14" t="s">
        <v>315</v>
      </c>
      <c r="T117" s="14" t="s">
        <v>250</v>
      </c>
      <c r="U117" s="14">
        <v>81</v>
      </c>
      <c r="V117" s="14">
        <v>30</v>
      </c>
      <c r="W117" s="14">
        <v>14</v>
      </c>
      <c r="X117" s="14">
        <v>4</v>
      </c>
      <c r="Y117" s="14">
        <v>0</v>
      </c>
      <c r="Z117" s="14">
        <v>0</v>
      </c>
      <c r="AA117" s="14">
        <v>2</v>
      </c>
      <c r="AB117" s="14">
        <v>0</v>
      </c>
      <c r="AC117" s="14">
        <v>82</v>
      </c>
      <c r="AD117" s="14">
        <v>46</v>
      </c>
      <c r="AE117" s="14">
        <v>1</v>
      </c>
      <c r="AF117" s="14">
        <v>0</v>
      </c>
      <c r="AG117" s="14">
        <v>8</v>
      </c>
      <c r="AH117" s="14">
        <v>3</v>
      </c>
      <c r="AI117" s="473">
        <v>188</v>
      </c>
      <c r="AJ117" s="473">
        <v>83</v>
      </c>
      <c r="AK117" s="14" t="s">
        <v>315</v>
      </c>
      <c r="AL117" s="14" t="s">
        <v>250</v>
      </c>
      <c r="AM117" s="14">
        <v>6</v>
      </c>
      <c r="AN117" s="14">
        <v>2</v>
      </c>
      <c r="AO117" s="14">
        <v>1</v>
      </c>
      <c r="AP117" s="14">
        <v>2</v>
      </c>
      <c r="AQ117" s="14">
        <v>3</v>
      </c>
      <c r="AR117" s="14">
        <v>1</v>
      </c>
      <c r="AS117" s="14">
        <v>2</v>
      </c>
      <c r="AT117" s="14">
        <v>17</v>
      </c>
      <c r="AU117" s="14">
        <v>15</v>
      </c>
      <c r="AV117" s="14">
        <v>1</v>
      </c>
      <c r="AW117" s="14">
        <v>16</v>
      </c>
      <c r="AX117" s="14">
        <v>24</v>
      </c>
      <c r="AY117" s="14">
        <v>4</v>
      </c>
      <c r="AZ117" s="14">
        <v>0</v>
      </c>
      <c r="BA117" s="14">
        <v>0</v>
      </c>
      <c r="BB117" s="14">
        <f t="shared" si="13"/>
        <v>28</v>
      </c>
      <c r="BC117" s="14">
        <v>0</v>
      </c>
      <c r="BD117" s="14">
        <v>1</v>
      </c>
      <c r="BE117" s="14">
        <v>1</v>
      </c>
      <c r="BF117" s="14">
        <v>0</v>
      </c>
      <c r="BH117"/>
      <c r="BI117"/>
      <c r="BJ117"/>
      <c r="BK117"/>
      <c r="BL117"/>
      <c r="BM117"/>
    </row>
    <row r="118" spans="1:66" ht="15" hidden="1" customHeight="1">
      <c r="A118" s="16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75">
        <f t="shared" ref="Q118:R123" si="14">C118+E118+G118+I118+K118+M118+O118</f>
        <v>0</v>
      </c>
      <c r="R118" s="75">
        <f t="shared" si="14"/>
        <v>0</v>
      </c>
      <c r="S118" s="8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75">
        <f t="shared" ref="AI118:AJ123" si="15">U118+W118+Y118+AA118+AC118+AE118+AG118</f>
        <v>0</v>
      </c>
      <c r="AJ118" s="75">
        <f t="shared" si="15"/>
        <v>0</v>
      </c>
      <c r="AK118" s="8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16"/>
      <c r="BF118" s="16"/>
      <c r="BH118"/>
      <c r="BI118"/>
      <c r="BJ118"/>
      <c r="BK118"/>
      <c r="BL118"/>
      <c r="BM118"/>
    </row>
    <row r="119" spans="1:66" ht="15" hidden="1" customHeight="1">
      <c r="A119" s="16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75">
        <f t="shared" si="14"/>
        <v>0</v>
      </c>
      <c r="R119" s="75">
        <f t="shared" si="14"/>
        <v>0</v>
      </c>
      <c r="S119" s="8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75">
        <f t="shared" si="15"/>
        <v>0</v>
      </c>
      <c r="AJ119" s="75">
        <f t="shared" si="15"/>
        <v>0</v>
      </c>
      <c r="AK119" s="8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16"/>
      <c r="BF119" s="16"/>
      <c r="BH119"/>
      <c r="BI119"/>
      <c r="BJ119"/>
      <c r="BK119"/>
      <c r="BL119"/>
      <c r="BM119"/>
    </row>
    <row r="120" spans="1:66" ht="15" hidden="1" customHeight="1">
      <c r="A120" s="16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75">
        <f t="shared" si="14"/>
        <v>0</v>
      </c>
      <c r="R120" s="75">
        <f t="shared" si="14"/>
        <v>0</v>
      </c>
      <c r="S120" s="8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75">
        <f t="shared" si="15"/>
        <v>0</v>
      </c>
      <c r="AJ120" s="75">
        <f t="shared" si="15"/>
        <v>0</v>
      </c>
      <c r="AK120" s="8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16"/>
      <c r="BF120" s="16"/>
      <c r="BH120"/>
      <c r="BI120"/>
      <c r="BJ120"/>
      <c r="BK120"/>
      <c r="BL120"/>
      <c r="BM120"/>
    </row>
    <row r="121" spans="1:66" ht="15" hidden="1" customHeight="1">
      <c r="A121" s="16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75">
        <f t="shared" si="14"/>
        <v>0</v>
      </c>
      <c r="R121" s="75">
        <f t="shared" si="14"/>
        <v>0</v>
      </c>
      <c r="S121" s="8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75">
        <f t="shared" si="15"/>
        <v>0</v>
      </c>
      <c r="AJ121" s="75">
        <f t="shared" si="15"/>
        <v>0</v>
      </c>
      <c r="AK121" s="8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16"/>
      <c r="BF121" s="16"/>
      <c r="BH121"/>
      <c r="BI121"/>
      <c r="BJ121"/>
      <c r="BK121"/>
      <c r="BL121"/>
      <c r="BM121"/>
    </row>
    <row r="122" spans="1:66" ht="15" hidden="1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75">
        <f t="shared" si="14"/>
        <v>0</v>
      </c>
      <c r="R122" s="75">
        <f t="shared" si="14"/>
        <v>0</v>
      </c>
      <c r="S122" s="8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75">
        <f t="shared" si="15"/>
        <v>0</v>
      </c>
      <c r="AJ122" s="75">
        <f t="shared" si="15"/>
        <v>0</v>
      </c>
      <c r="AK122" s="8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16"/>
      <c r="BF122" s="16"/>
      <c r="BH122"/>
      <c r="BI122"/>
      <c r="BJ122"/>
      <c r="BK122"/>
      <c r="BL122"/>
      <c r="BM122"/>
    </row>
    <row r="123" spans="1:66" ht="15" customHeight="1">
      <c r="A123" s="82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153">
        <f t="shared" si="14"/>
        <v>0</v>
      </c>
      <c r="R123" s="153">
        <f t="shared" si="14"/>
        <v>0</v>
      </c>
      <c r="S123" s="3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153">
        <f t="shared" si="15"/>
        <v>0</v>
      </c>
      <c r="AJ123" s="153">
        <f t="shared" si="15"/>
        <v>0</v>
      </c>
      <c r="AK123" s="34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82"/>
      <c r="BF123" s="82"/>
      <c r="BH123"/>
      <c r="BI123"/>
      <c r="BJ123"/>
      <c r="BK123"/>
      <c r="BL123"/>
      <c r="BM123"/>
      <c r="BN123"/>
    </row>
    <row r="124" spans="1:66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148"/>
      <c r="R124" s="148"/>
      <c r="S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148"/>
      <c r="AJ124" s="148"/>
      <c r="AK124" s="20"/>
      <c r="AM124" s="20"/>
      <c r="AN124" s="20"/>
      <c r="AO124" s="20"/>
      <c r="AP124" s="20"/>
      <c r="AQ124" s="20"/>
      <c r="AR124" s="20"/>
      <c r="AS124" s="20"/>
      <c r="AT124" s="58"/>
      <c r="AU124" s="20"/>
      <c r="AV124" s="20"/>
      <c r="AW124" s="20"/>
      <c r="AX124" s="20"/>
      <c r="AY124" s="20"/>
      <c r="AZ124" s="20"/>
      <c r="BA124" s="20"/>
      <c r="BB124" s="20"/>
      <c r="BH124"/>
      <c r="BI124"/>
      <c r="BJ124"/>
      <c r="BK124"/>
      <c r="BL124"/>
      <c r="BM124"/>
    </row>
    <row r="125" spans="1:66">
      <c r="A125" s="21" t="s">
        <v>421</v>
      </c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147"/>
      <c r="Q125" s="147"/>
      <c r="R125" s="21"/>
      <c r="S125" s="21" t="s">
        <v>422</v>
      </c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147"/>
      <c r="AI125" s="147"/>
      <c r="AJ125" s="21"/>
      <c r="AK125" s="21" t="s">
        <v>347</v>
      </c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33"/>
      <c r="BE125" s="33"/>
      <c r="BF125" s="33"/>
      <c r="BG125"/>
      <c r="BH125"/>
      <c r="BI125"/>
      <c r="BJ125"/>
      <c r="BK125"/>
      <c r="BL125"/>
    </row>
    <row r="126" spans="1:66">
      <c r="A126" s="21" t="s">
        <v>190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147"/>
      <c r="Q126" s="147"/>
      <c r="R126" s="21"/>
      <c r="S126" s="21" t="s">
        <v>190</v>
      </c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147"/>
      <c r="AI126" s="147"/>
      <c r="AJ126" s="21"/>
      <c r="AK126" s="21" t="s">
        <v>195</v>
      </c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33"/>
      <c r="BE126" s="33"/>
      <c r="BF126" s="33"/>
      <c r="BG126"/>
      <c r="BH126"/>
      <c r="BI126"/>
      <c r="BJ126"/>
      <c r="BK126"/>
      <c r="BL126"/>
    </row>
    <row r="127" spans="1:66">
      <c r="A127" s="21" t="s">
        <v>279</v>
      </c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147"/>
      <c r="Q127" s="147"/>
      <c r="R127" s="21"/>
      <c r="S127" s="21" t="s">
        <v>279</v>
      </c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147"/>
      <c r="AI127" s="147"/>
      <c r="AJ127" s="21"/>
      <c r="AK127" s="21" t="s">
        <v>279</v>
      </c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33"/>
      <c r="BE127" s="33"/>
      <c r="BF127" s="33"/>
      <c r="BG127"/>
      <c r="BH127"/>
      <c r="BI127"/>
      <c r="BJ127"/>
      <c r="BK127"/>
      <c r="BL127"/>
    </row>
    <row r="128" spans="1:66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148"/>
      <c r="R128" s="148"/>
      <c r="S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148"/>
      <c r="AJ128" s="148"/>
      <c r="AK128" s="20"/>
      <c r="AM128" s="20"/>
      <c r="AN128" s="20"/>
      <c r="AO128" s="20"/>
      <c r="AP128" s="20"/>
      <c r="AQ128" s="20"/>
      <c r="AR128" s="20"/>
      <c r="AS128" s="20"/>
      <c r="AT128" s="58"/>
      <c r="AU128" s="20"/>
      <c r="AV128" s="20"/>
      <c r="AW128" s="20"/>
      <c r="AX128" s="20"/>
      <c r="AY128" s="20"/>
      <c r="AZ128" s="20"/>
      <c r="BA128" s="20"/>
      <c r="BB128" s="20"/>
      <c r="BH128"/>
      <c r="BI128"/>
      <c r="BJ128"/>
      <c r="BK128"/>
      <c r="BL128"/>
      <c r="BM128"/>
    </row>
    <row r="129" spans="1:66">
      <c r="A129" s="57" t="s">
        <v>264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1" t="s">
        <v>112</v>
      </c>
      <c r="P129" s="21"/>
      <c r="Q129" s="148"/>
      <c r="R129" s="148"/>
      <c r="S129" s="57" t="s">
        <v>264</v>
      </c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 t="s">
        <v>112</v>
      </c>
      <c r="AH129" s="21"/>
      <c r="AI129" s="148"/>
      <c r="AJ129" s="148"/>
      <c r="AK129" s="57" t="s">
        <v>264</v>
      </c>
      <c r="AM129" s="20"/>
      <c r="AN129" s="20"/>
      <c r="AO129" s="20"/>
      <c r="AP129" s="20"/>
      <c r="AQ129" s="20"/>
      <c r="AR129" s="20"/>
      <c r="AS129" s="20"/>
      <c r="AT129" s="58"/>
      <c r="AU129" s="20"/>
      <c r="AV129" s="20"/>
      <c r="AW129" s="20"/>
      <c r="AX129" s="20"/>
      <c r="AY129" s="20"/>
      <c r="AZ129" s="20"/>
      <c r="BB129" s="21"/>
      <c r="BE129" s="21" t="s">
        <v>112</v>
      </c>
      <c r="BH129"/>
      <c r="BI129"/>
      <c r="BJ129"/>
      <c r="BK129"/>
      <c r="BL129"/>
      <c r="BM129"/>
    </row>
    <row r="130" spans="1:66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148"/>
      <c r="R130" s="148"/>
      <c r="S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148"/>
      <c r="AJ130" s="148"/>
      <c r="AK130" s="20"/>
      <c r="AM130" s="20"/>
      <c r="AN130" s="20"/>
      <c r="AO130" s="20"/>
      <c r="AP130" s="20"/>
      <c r="AQ130" s="20"/>
      <c r="AR130" s="20"/>
      <c r="AS130" s="20"/>
      <c r="AT130" s="58"/>
      <c r="AU130" s="20"/>
      <c r="AV130" s="20"/>
      <c r="AW130" s="20"/>
      <c r="AX130" s="20"/>
      <c r="AY130" s="20"/>
      <c r="AZ130" s="20"/>
      <c r="BA130" s="20"/>
      <c r="BB130" s="20"/>
      <c r="BH130"/>
      <c r="BI130"/>
      <c r="BJ130"/>
      <c r="BK130"/>
      <c r="BL130"/>
      <c r="BM130"/>
    </row>
    <row r="131" spans="1:66" s="363" customFormat="1" ht="16.5" customHeight="1">
      <c r="A131" s="395"/>
      <c r="B131" s="325"/>
      <c r="C131" s="326" t="s">
        <v>97</v>
      </c>
      <c r="D131" s="327"/>
      <c r="E131" s="326" t="s">
        <v>98</v>
      </c>
      <c r="F131" s="327"/>
      <c r="G131" s="326" t="s">
        <v>99</v>
      </c>
      <c r="H131" s="327"/>
      <c r="I131" s="326" t="s">
        <v>100</v>
      </c>
      <c r="J131" s="327"/>
      <c r="K131" s="326" t="s">
        <v>101</v>
      </c>
      <c r="L131" s="327"/>
      <c r="M131" s="326" t="s">
        <v>102</v>
      </c>
      <c r="N131" s="327"/>
      <c r="O131" s="326" t="s">
        <v>103</v>
      </c>
      <c r="P131" s="327"/>
      <c r="Q131" s="476" t="s">
        <v>73</v>
      </c>
      <c r="R131" s="477"/>
      <c r="S131" s="325"/>
      <c r="T131" s="325"/>
      <c r="U131" s="326" t="s">
        <v>97</v>
      </c>
      <c r="V131" s="327"/>
      <c r="W131" s="326" t="s">
        <v>98</v>
      </c>
      <c r="X131" s="327"/>
      <c r="Y131" s="326" t="s">
        <v>99</v>
      </c>
      <c r="Z131" s="327"/>
      <c r="AA131" s="326" t="s">
        <v>100</v>
      </c>
      <c r="AB131" s="327"/>
      <c r="AC131" s="326" t="s">
        <v>101</v>
      </c>
      <c r="AD131" s="327"/>
      <c r="AE131" s="326" t="s">
        <v>102</v>
      </c>
      <c r="AF131" s="327"/>
      <c r="AG131" s="326" t="s">
        <v>103</v>
      </c>
      <c r="AH131" s="327"/>
      <c r="AI131" s="476" t="s">
        <v>73</v>
      </c>
      <c r="AJ131" s="477"/>
      <c r="AK131" s="325"/>
      <c r="AL131" s="357"/>
      <c r="AM131" s="150" t="s">
        <v>277</v>
      </c>
      <c r="AN131" s="358"/>
      <c r="AO131" s="358"/>
      <c r="AP131" s="358"/>
      <c r="AQ131" s="358"/>
      <c r="AR131" s="358"/>
      <c r="AS131" s="358"/>
      <c r="AT131" s="359"/>
      <c r="AU131" s="360" t="s">
        <v>47</v>
      </c>
      <c r="AV131" s="361"/>
      <c r="AW131" s="362"/>
      <c r="AX131" s="209" t="s">
        <v>259</v>
      </c>
      <c r="AY131" s="241"/>
      <c r="AZ131" s="92"/>
      <c r="BA131" s="404"/>
      <c r="BB131" s="91"/>
      <c r="BC131" s="405"/>
      <c r="BD131" s="312" t="s">
        <v>176</v>
      </c>
      <c r="BE131" s="303"/>
      <c r="BF131" s="317">
        <v>0</v>
      </c>
      <c r="BH131"/>
      <c r="BI131"/>
      <c r="BJ131"/>
      <c r="BK131"/>
      <c r="BL131"/>
      <c r="BM131"/>
      <c r="BN131" s="12"/>
    </row>
    <row r="132" spans="1:66" s="364" customFormat="1" ht="25.5" customHeight="1">
      <c r="A132" s="396" t="s">
        <v>338</v>
      </c>
      <c r="B132" s="186" t="s">
        <v>191</v>
      </c>
      <c r="C132" s="186" t="s">
        <v>257</v>
      </c>
      <c r="D132" s="186" t="s">
        <v>79</v>
      </c>
      <c r="E132" s="186" t="s">
        <v>257</v>
      </c>
      <c r="F132" s="186" t="s">
        <v>79</v>
      </c>
      <c r="G132" s="186" t="s">
        <v>257</v>
      </c>
      <c r="H132" s="186" t="s">
        <v>79</v>
      </c>
      <c r="I132" s="186" t="s">
        <v>257</v>
      </c>
      <c r="J132" s="186" t="s">
        <v>79</v>
      </c>
      <c r="K132" s="186" t="s">
        <v>257</v>
      </c>
      <c r="L132" s="186" t="s">
        <v>79</v>
      </c>
      <c r="M132" s="186" t="s">
        <v>257</v>
      </c>
      <c r="N132" s="186" t="s">
        <v>79</v>
      </c>
      <c r="O132" s="186" t="s">
        <v>257</v>
      </c>
      <c r="P132" s="186" t="s">
        <v>79</v>
      </c>
      <c r="Q132" s="490" t="s">
        <v>257</v>
      </c>
      <c r="R132" s="490" t="s">
        <v>79</v>
      </c>
      <c r="S132" s="396" t="s">
        <v>338</v>
      </c>
      <c r="T132" s="186" t="s">
        <v>191</v>
      </c>
      <c r="U132" s="186" t="s">
        <v>257</v>
      </c>
      <c r="V132" s="186" t="s">
        <v>79</v>
      </c>
      <c r="W132" s="186" t="s">
        <v>257</v>
      </c>
      <c r="X132" s="186" t="s">
        <v>79</v>
      </c>
      <c r="Y132" s="186" t="s">
        <v>257</v>
      </c>
      <c r="Z132" s="186" t="s">
        <v>79</v>
      </c>
      <c r="AA132" s="186" t="s">
        <v>257</v>
      </c>
      <c r="AB132" s="186" t="s">
        <v>79</v>
      </c>
      <c r="AC132" s="186" t="s">
        <v>257</v>
      </c>
      <c r="AD132" s="186" t="s">
        <v>79</v>
      </c>
      <c r="AE132" s="186" t="s">
        <v>257</v>
      </c>
      <c r="AF132" s="186" t="s">
        <v>79</v>
      </c>
      <c r="AG132" s="186" t="s">
        <v>257</v>
      </c>
      <c r="AH132" s="186" t="s">
        <v>79</v>
      </c>
      <c r="AI132" s="490" t="s">
        <v>257</v>
      </c>
      <c r="AJ132" s="490" t="s">
        <v>79</v>
      </c>
      <c r="AK132" s="396" t="s">
        <v>338</v>
      </c>
      <c r="AL132" s="186" t="s">
        <v>191</v>
      </c>
      <c r="AM132" s="355" t="s">
        <v>97</v>
      </c>
      <c r="AN132" s="355" t="s">
        <v>105</v>
      </c>
      <c r="AO132" s="355" t="s">
        <v>106</v>
      </c>
      <c r="AP132" s="355" t="s">
        <v>107</v>
      </c>
      <c r="AQ132" s="355" t="s">
        <v>108</v>
      </c>
      <c r="AR132" s="355" t="s">
        <v>109</v>
      </c>
      <c r="AS132" s="355" t="s">
        <v>110</v>
      </c>
      <c r="AT132" s="356" t="s">
        <v>73</v>
      </c>
      <c r="AU132" s="365" t="s">
        <v>183</v>
      </c>
      <c r="AV132" s="339" t="s">
        <v>184</v>
      </c>
      <c r="AW132" s="339" t="s">
        <v>182</v>
      </c>
      <c r="AX132" s="343" t="s">
        <v>258</v>
      </c>
      <c r="AY132" s="271" t="s">
        <v>185</v>
      </c>
      <c r="AZ132" s="271" t="s">
        <v>90</v>
      </c>
      <c r="BA132" s="271" t="s">
        <v>186</v>
      </c>
      <c r="BB132" s="272" t="s">
        <v>339</v>
      </c>
      <c r="BC132" s="271" t="s">
        <v>58</v>
      </c>
      <c r="BD132" s="300" t="s">
        <v>65</v>
      </c>
      <c r="BE132" s="294" t="s">
        <v>63</v>
      </c>
      <c r="BF132" s="300" t="s">
        <v>66</v>
      </c>
      <c r="BH132"/>
      <c r="BI132"/>
      <c r="BJ132"/>
      <c r="BK132"/>
      <c r="BL132"/>
      <c r="BM132"/>
      <c r="BN132" s="12"/>
    </row>
    <row r="133" spans="1:66">
      <c r="A133" s="105"/>
      <c r="B133" s="6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491"/>
      <c r="R133" s="491"/>
      <c r="S133" s="67"/>
      <c r="T133" s="6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491"/>
      <c r="AJ133" s="491"/>
      <c r="AK133" s="67"/>
      <c r="AL133" s="6"/>
      <c r="AM133" s="183"/>
      <c r="AN133" s="183"/>
      <c r="AO133" s="183"/>
      <c r="AP133" s="183"/>
      <c r="AQ133" s="183"/>
      <c r="AR133" s="183"/>
      <c r="AS133" s="183"/>
      <c r="AT133" s="138"/>
      <c r="AU133" s="180"/>
      <c r="AV133" s="187"/>
      <c r="AW133" s="180"/>
      <c r="AX133" s="178"/>
      <c r="AY133" s="178"/>
      <c r="AZ133" s="138"/>
      <c r="BA133" s="178"/>
      <c r="BB133" s="138"/>
      <c r="BC133" s="180"/>
      <c r="BD133" s="180"/>
      <c r="BE133" s="105"/>
      <c r="BF133" s="105"/>
      <c r="BH133"/>
      <c r="BI133"/>
      <c r="BJ133"/>
      <c r="BK133"/>
      <c r="BL133"/>
      <c r="BM133"/>
    </row>
    <row r="134" spans="1:66">
      <c r="A134" s="16"/>
      <c r="B134" s="8" t="s">
        <v>81</v>
      </c>
      <c r="C134" s="8">
        <f t="shared" ref="C134:R134" si="16">SUM(C136:C153)</f>
        <v>3001</v>
      </c>
      <c r="D134" s="8">
        <f t="shared" si="16"/>
        <v>1348</v>
      </c>
      <c r="E134" s="8">
        <f t="shared" si="16"/>
        <v>940</v>
      </c>
      <c r="F134" s="8">
        <f t="shared" si="16"/>
        <v>523</v>
      </c>
      <c r="G134" s="8">
        <f t="shared" si="16"/>
        <v>279</v>
      </c>
      <c r="H134" s="8">
        <f t="shared" si="16"/>
        <v>58</v>
      </c>
      <c r="I134" s="8">
        <f t="shared" si="16"/>
        <v>1157</v>
      </c>
      <c r="J134" s="8">
        <f t="shared" si="16"/>
        <v>451</v>
      </c>
      <c r="K134" s="8">
        <f t="shared" si="16"/>
        <v>1210</v>
      </c>
      <c r="L134" s="8">
        <f t="shared" si="16"/>
        <v>712</v>
      </c>
      <c r="M134" s="8">
        <f t="shared" si="16"/>
        <v>198</v>
      </c>
      <c r="N134" s="8">
        <f t="shared" si="16"/>
        <v>39</v>
      </c>
      <c r="O134" s="8">
        <f t="shared" si="16"/>
        <v>1035</v>
      </c>
      <c r="P134" s="8">
        <f t="shared" si="16"/>
        <v>337</v>
      </c>
      <c r="Q134" s="75">
        <f t="shared" si="16"/>
        <v>7820</v>
      </c>
      <c r="R134" s="75">
        <f t="shared" si="16"/>
        <v>3468</v>
      </c>
      <c r="S134" s="8"/>
      <c r="T134" s="8" t="s">
        <v>81</v>
      </c>
      <c r="U134" s="8">
        <f t="shared" ref="U134:AJ134" si="17">SUM(U136:U153)</f>
        <v>596</v>
      </c>
      <c r="V134" s="8">
        <f t="shared" si="17"/>
        <v>282</v>
      </c>
      <c r="W134" s="8">
        <f t="shared" si="17"/>
        <v>62</v>
      </c>
      <c r="X134" s="8">
        <f t="shared" si="17"/>
        <v>29</v>
      </c>
      <c r="Y134" s="8">
        <f t="shared" si="17"/>
        <v>19</v>
      </c>
      <c r="Z134" s="8">
        <f t="shared" si="17"/>
        <v>3</v>
      </c>
      <c r="AA134" s="8">
        <f t="shared" si="17"/>
        <v>162</v>
      </c>
      <c r="AB134" s="8">
        <f t="shared" si="17"/>
        <v>63</v>
      </c>
      <c r="AC134" s="8">
        <f t="shared" si="17"/>
        <v>310</v>
      </c>
      <c r="AD134" s="8">
        <f t="shared" si="17"/>
        <v>185</v>
      </c>
      <c r="AE134" s="8">
        <f t="shared" si="17"/>
        <v>62</v>
      </c>
      <c r="AF134" s="8">
        <f t="shared" si="17"/>
        <v>8</v>
      </c>
      <c r="AG134" s="8">
        <f t="shared" si="17"/>
        <v>332</v>
      </c>
      <c r="AH134" s="8">
        <f t="shared" si="17"/>
        <v>99</v>
      </c>
      <c r="AI134" s="75">
        <f t="shared" si="17"/>
        <v>1543</v>
      </c>
      <c r="AJ134" s="75">
        <f t="shared" si="17"/>
        <v>669</v>
      </c>
      <c r="AK134" s="8"/>
      <c r="AL134" s="8" t="s">
        <v>81</v>
      </c>
      <c r="AM134" s="8">
        <f t="shared" ref="AM134:BD134" si="18">SUM(AM136:AM153)</f>
        <v>67</v>
      </c>
      <c r="AN134" s="8">
        <f t="shared" si="18"/>
        <v>22</v>
      </c>
      <c r="AO134" s="8">
        <f t="shared" si="18"/>
        <v>10</v>
      </c>
      <c r="AP134" s="8">
        <f t="shared" si="18"/>
        <v>28</v>
      </c>
      <c r="AQ134" s="8">
        <f t="shared" si="18"/>
        <v>26</v>
      </c>
      <c r="AR134" s="8">
        <f t="shared" si="18"/>
        <v>9</v>
      </c>
      <c r="AS134" s="8">
        <f t="shared" si="18"/>
        <v>26</v>
      </c>
      <c r="AT134" s="8">
        <f t="shared" si="18"/>
        <v>188</v>
      </c>
      <c r="AU134" s="8">
        <f>SUM(AU136:AU153)</f>
        <v>179</v>
      </c>
      <c r="AV134" s="8">
        <f>SUM(AV136:AV153)</f>
        <v>6</v>
      </c>
      <c r="AW134" s="8">
        <f t="shared" si="18"/>
        <v>185</v>
      </c>
      <c r="AX134" s="8">
        <f t="shared" si="18"/>
        <v>334</v>
      </c>
      <c r="AY134" s="8">
        <f t="shared" si="18"/>
        <v>17</v>
      </c>
      <c r="AZ134" s="8">
        <f t="shared" si="18"/>
        <v>15</v>
      </c>
      <c r="BA134" s="8">
        <f t="shared" si="18"/>
        <v>5</v>
      </c>
      <c r="BB134" s="8">
        <f t="shared" si="18"/>
        <v>371</v>
      </c>
      <c r="BC134" s="8">
        <f t="shared" si="18"/>
        <v>58</v>
      </c>
      <c r="BD134" s="8">
        <f t="shared" si="18"/>
        <v>16</v>
      </c>
      <c r="BE134" s="8">
        <f>SUM(BE136:BE153)</f>
        <v>16</v>
      </c>
      <c r="BF134" s="16"/>
      <c r="BH134"/>
      <c r="BI134"/>
      <c r="BJ134"/>
      <c r="BK134"/>
      <c r="BL134"/>
      <c r="BM134"/>
    </row>
    <row r="135" spans="1:66">
      <c r="A135" s="16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75"/>
      <c r="R135" s="75"/>
      <c r="S135" s="8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75"/>
      <c r="AJ135" s="75"/>
      <c r="AK135" s="8"/>
      <c r="AL135" s="9"/>
      <c r="AM135" s="9"/>
      <c r="AN135" s="9"/>
      <c r="AO135" s="9"/>
      <c r="AP135" s="9"/>
      <c r="AQ135" s="9"/>
      <c r="AR135" s="9"/>
      <c r="AS135" s="9"/>
      <c r="AT135" s="202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16"/>
      <c r="BF135" s="16"/>
      <c r="BH135"/>
      <c r="BI135"/>
      <c r="BJ135"/>
      <c r="BK135"/>
      <c r="BL135"/>
      <c r="BM135"/>
    </row>
    <row r="136" spans="1:66" ht="15" customHeight="1">
      <c r="A136" s="14" t="s">
        <v>318</v>
      </c>
      <c r="B136" s="14" t="s">
        <v>251</v>
      </c>
      <c r="C136" s="14">
        <v>475</v>
      </c>
      <c r="D136" s="14">
        <v>225</v>
      </c>
      <c r="E136" s="14">
        <v>129</v>
      </c>
      <c r="F136" s="14">
        <v>73</v>
      </c>
      <c r="G136" s="14">
        <v>56</v>
      </c>
      <c r="H136" s="14">
        <v>14</v>
      </c>
      <c r="I136" s="14">
        <v>191</v>
      </c>
      <c r="J136" s="14">
        <v>74</v>
      </c>
      <c r="K136" s="14">
        <v>158</v>
      </c>
      <c r="L136" s="14">
        <v>110</v>
      </c>
      <c r="M136" s="14">
        <v>69</v>
      </c>
      <c r="N136" s="14">
        <v>15</v>
      </c>
      <c r="O136" s="14">
        <v>170</v>
      </c>
      <c r="P136" s="14">
        <v>71</v>
      </c>
      <c r="Q136" s="473">
        <v>1248</v>
      </c>
      <c r="R136" s="473">
        <v>582</v>
      </c>
      <c r="S136" s="14" t="s">
        <v>318</v>
      </c>
      <c r="T136" s="14" t="s">
        <v>251</v>
      </c>
      <c r="U136" s="14">
        <v>29</v>
      </c>
      <c r="V136" s="14">
        <v>13</v>
      </c>
      <c r="W136" s="14">
        <v>1</v>
      </c>
      <c r="X136" s="14">
        <v>0</v>
      </c>
      <c r="Y136" s="14">
        <v>3</v>
      </c>
      <c r="Z136" s="14">
        <v>1</v>
      </c>
      <c r="AA136" s="14">
        <v>12</v>
      </c>
      <c r="AB136" s="14">
        <v>8</v>
      </c>
      <c r="AC136" s="14">
        <v>39</v>
      </c>
      <c r="AD136" s="14">
        <v>28</v>
      </c>
      <c r="AE136" s="14">
        <v>27</v>
      </c>
      <c r="AF136" s="14">
        <v>3</v>
      </c>
      <c r="AG136" s="14">
        <v>56</v>
      </c>
      <c r="AH136" s="14">
        <v>28</v>
      </c>
      <c r="AI136" s="473">
        <v>167</v>
      </c>
      <c r="AJ136" s="473">
        <v>81</v>
      </c>
      <c r="AK136" s="14" t="s">
        <v>318</v>
      </c>
      <c r="AL136" s="14" t="s">
        <v>251</v>
      </c>
      <c r="AM136" s="14">
        <v>11</v>
      </c>
      <c r="AN136" s="14">
        <v>2</v>
      </c>
      <c r="AO136" s="14">
        <v>1</v>
      </c>
      <c r="AP136" s="14">
        <v>3</v>
      </c>
      <c r="AQ136" s="14">
        <v>3</v>
      </c>
      <c r="AR136" s="14">
        <v>2</v>
      </c>
      <c r="AS136" s="14">
        <v>3</v>
      </c>
      <c r="AT136" s="14">
        <v>25</v>
      </c>
      <c r="AU136" s="14">
        <v>25</v>
      </c>
      <c r="AV136" s="14">
        <v>1</v>
      </c>
      <c r="AW136" s="14">
        <v>26</v>
      </c>
      <c r="AX136" s="14">
        <v>46</v>
      </c>
      <c r="AY136" s="14">
        <v>4</v>
      </c>
      <c r="AZ136" s="14">
        <v>0</v>
      </c>
      <c r="BA136" s="14">
        <v>0</v>
      </c>
      <c r="BB136" s="14">
        <v>50</v>
      </c>
      <c r="BC136" s="14">
        <v>3</v>
      </c>
      <c r="BD136" s="14">
        <v>1</v>
      </c>
      <c r="BE136" s="14">
        <v>1</v>
      </c>
      <c r="BF136" s="14">
        <v>0</v>
      </c>
      <c r="BH136"/>
      <c r="BI136"/>
      <c r="BJ136"/>
      <c r="BK136"/>
      <c r="BL136"/>
      <c r="BM136"/>
    </row>
    <row r="137" spans="1:66" ht="15" customHeight="1">
      <c r="A137" s="14" t="s">
        <v>318</v>
      </c>
      <c r="B137" s="14" t="s">
        <v>48</v>
      </c>
      <c r="C137" s="14">
        <v>147</v>
      </c>
      <c r="D137" s="14">
        <v>62</v>
      </c>
      <c r="E137" s="14">
        <v>44</v>
      </c>
      <c r="F137" s="14">
        <v>32</v>
      </c>
      <c r="G137" s="14">
        <v>14</v>
      </c>
      <c r="H137" s="14">
        <v>2</v>
      </c>
      <c r="I137" s="14">
        <v>31</v>
      </c>
      <c r="J137" s="14">
        <v>15</v>
      </c>
      <c r="K137" s="14">
        <v>58</v>
      </c>
      <c r="L137" s="14">
        <v>45</v>
      </c>
      <c r="M137" s="14">
        <v>29</v>
      </c>
      <c r="N137" s="14">
        <v>4</v>
      </c>
      <c r="O137" s="14">
        <v>72</v>
      </c>
      <c r="P137" s="14">
        <v>25</v>
      </c>
      <c r="Q137" s="473">
        <v>395</v>
      </c>
      <c r="R137" s="473">
        <v>185</v>
      </c>
      <c r="S137" s="14" t="s">
        <v>318</v>
      </c>
      <c r="T137" s="14" t="s">
        <v>48</v>
      </c>
      <c r="U137" s="14">
        <v>41</v>
      </c>
      <c r="V137" s="14">
        <v>17</v>
      </c>
      <c r="W137" s="14">
        <v>1</v>
      </c>
      <c r="X137" s="14">
        <v>0</v>
      </c>
      <c r="Y137" s="14">
        <v>3</v>
      </c>
      <c r="Z137" s="14">
        <v>1</v>
      </c>
      <c r="AA137" s="14">
        <v>0</v>
      </c>
      <c r="AB137" s="14">
        <v>0</v>
      </c>
      <c r="AC137" s="14">
        <v>7</v>
      </c>
      <c r="AD137" s="14">
        <v>5</v>
      </c>
      <c r="AE137" s="14">
        <v>10</v>
      </c>
      <c r="AF137" s="14">
        <v>2</v>
      </c>
      <c r="AG137" s="14">
        <v>26</v>
      </c>
      <c r="AH137" s="14">
        <v>10</v>
      </c>
      <c r="AI137" s="473">
        <v>88</v>
      </c>
      <c r="AJ137" s="473">
        <v>35</v>
      </c>
      <c r="AK137" s="14" t="s">
        <v>318</v>
      </c>
      <c r="AL137" s="14" t="s">
        <v>48</v>
      </c>
      <c r="AM137" s="14">
        <v>3</v>
      </c>
      <c r="AN137" s="14">
        <v>1</v>
      </c>
      <c r="AO137" s="14">
        <v>1</v>
      </c>
      <c r="AP137" s="14">
        <v>1</v>
      </c>
      <c r="AQ137" s="14">
        <v>1</v>
      </c>
      <c r="AR137" s="14">
        <v>1</v>
      </c>
      <c r="AS137" s="14">
        <v>2</v>
      </c>
      <c r="AT137" s="14">
        <v>10</v>
      </c>
      <c r="AU137" s="14">
        <v>7</v>
      </c>
      <c r="AV137" s="14">
        <v>0</v>
      </c>
      <c r="AW137" s="14">
        <v>7</v>
      </c>
      <c r="AX137" s="14">
        <v>19</v>
      </c>
      <c r="AY137" s="14">
        <v>1</v>
      </c>
      <c r="AZ137" s="14">
        <v>0</v>
      </c>
      <c r="BA137" s="14">
        <v>0</v>
      </c>
      <c r="BB137" s="14">
        <v>20</v>
      </c>
      <c r="BC137" s="14">
        <v>0</v>
      </c>
      <c r="BD137" s="14">
        <v>1</v>
      </c>
      <c r="BE137" s="14">
        <v>1</v>
      </c>
      <c r="BF137" s="14">
        <v>0</v>
      </c>
      <c r="BH137"/>
      <c r="BI137"/>
      <c r="BJ137"/>
      <c r="BK137"/>
      <c r="BL137"/>
      <c r="BM137"/>
    </row>
    <row r="138" spans="1:66" ht="15" customHeight="1">
      <c r="A138" s="14" t="s">
        <v>318</v>
      </c>
      <c r="B138" s="14" t="s">
        <v>229</v>
      </c>
      <c r="C138" s="14">
        <v>143</v>
      </c>
      <c r="D138" s="14">
        <v>45</v>
      </c>
      <c r="E138" s="14">
        <v>46</v>
      </c>
      <c r="F138" s="14">
        <v>27</v>
      </c>
      <c r="G138" s="14">
        <v>29</v>
      </c>
      <c r="H138" s="14">
        <v>2</v>
      </c>
      <c r="I138" s="14">
        <v>41</v>
      </c>
      <c r="J138" s="14">
        <v>16</v>
      </c>
      <c r="K138" s="14">
        <v>49</v>
      </c>
      <c r="L138" s="14">
        <v>33</v>
      </c>
      <c r="M138" s="14">
        <v>11</v>
      </c>
      <c r="N138" s="14">
        <v>4</v>
      </c>
      <c r="O138" s="14">
        <v>22</v>
      </c>
      <c r="P138" s="14">
        <v>6</v>
      </c>
      <c r="Q138" s="473">
        <v>341</v>
      </c>
      <c r="R138" s="473">
        <v>133</v>
      </c>
      <c r="S138" s="14" t="s">
        <v>318</v>
      </c>
      <c r="T138" s="14" t="s">
        <v>229</v>
      </c>
      <c r="U138" s="14">
        <v>18</v>
      </c>
      <c r="V138" s="14">
        <v>2</v>
      </c>
      <c r="W138" s="14">
        <v>0</v>
      </c>
      <c r="X138" s="14">
        <v>0</v>
      </c>
      <c r="Y138" s="14">
        <v>1</v>
      </c>
      <c r="Z138" s="14">
        <v>0</v>
      </c>
      <c r="AA138" s="14">
        <v>7</v>
      </c>
      <c r="AB138" s="14">
        <v>2</v>
      </c>
      <c r="AC138" s="14">
        <v>14</v>
      </c>
      <c r="AD138" s="14">
        <v>7</v>
      </c>
      <c r="AE138" s="14">
        <v>5</v>
      </c>
      <c r="AF138" s="14">
        <v>3</v>
      </c>
      <c r="AG138" s="14">
        <v>5</v>
      </c>
      <c r="AH138" s="14">
        <v>1</v>
      </c>
      <c r="AI138" s="473">
        <v>50</v>
      </c>
      <c r="AJ138" s="473">
        <v>15</v>
      </c>
      <c r="AK138" s="14" t="s">
        <v>318</v>
      </c>
      <c r="AL138" s="14" t="s">
        <v>229</v>
      </c>
      <c r="AM138" s="14">
        <v>3</v>
      </c>
      <c r="AN138" s="14">
        <v>1</v>
      </c>
      <c r="AO138" s="14">
        <v>1</v>
      </c>
      <c r="AP138" s="14">
        <v>1</v>
      </c>
      <c r="AQ138" s="14">
        <v>1</v>
      </c>
      <c r="AR138" s="14">
        <v>1</v>
      </c>
      <c r="AS138" s="14">
        <v>1</v>
      </c>
      <c r="AT138" s="14">
        <v>9</v>
      </c>
      <c r="AU138" s="14">
        <v>5</v>
      </c>
      <c r="AV138" s="14">
        <v>2</v>
      </c>
      <c r="AW138" s="14">
        <v>7</v>
      </c>
      <c r="AX138" s="14">
        <v>16</v>
      </c>
      <c r="AY138" s="14">
        <v>0</v>
      </c>
      <c r="AZ138" s="14">
        <v>0</v>
      </c>
      <c r="BA138" s="14">
        <v>0</v>
      </c>
      <c r="BB138" s="14">
        <v>16</v>
      </c>
      <c r="BC138" s="14">
        <v>5</v>
      </c>
      <c r="BD138" s="14">
        <v>1</v>
      </c>
      <c r="BE138" s="14">
        <v>1</v>
      </c>
      <c r="BF138" s="14">
        <v>0</v>
      </c>
      <c r="BH138"/>
      <c r="BI138"/>
      <c r="BJ138"/>
      <c r="BK138"/>
      <c r="BL138"/>
      <c r="BM138"/>
    </row>
    <row r="139" spans="1:66" ht="15" customHeight="1">
      <c r="A139" s="14" t="s">
        <v>318</v>
      </c>
      <c r="B139" s="14" t="s">
        <v>230</v>
      </c>
      <c r="C139" s="14">
        <v>41</v>
      </c>
      <c r="D139" s="14">
        <v>27</v>
      </c>
      <c r="E139" s="14">
        <v>9</v>
      </c>
      <c r="F139" s="14">
        <v>4</v>
      </c>
      <c r="G139" s="14">
        <v>0</v>
      </c>
      <c r="H139" s="14">
        <v>0</v>
      </c>
      <c r="I139" s="14">
        <v>22</v>
      </c>
      <c r="J139" s="14">
        <v>7</v>
      </c>
      <c r="K139" s="14">
        <v>24</v>
      </c>
      <c r="L139" s="14">
        <v>12</v>
      </c>
      <c r="M139" s="14">
        <v>0</v>
      </c>
      <c r="N139" s="14">
        <v>0</v>
      </c>
      <c r="O139" s="14">
        <v>15</v>
      </c>
      <c r="P139" s="14">
        <v>4</v>
      </c>
      <c r="Q139" s="473">
        <v>111</v>
      </c>
      <c r="R139" s="473">
        <v>54</v>
      </c>
      <c r="S139" s="14" t="s">
        <v>318</v>
      </c>
      <c r="T139" s="14" t="s">
        <v>230</v>
      </c>
      <c r="U139" s="14">
        <v>6</v>
      </c>
      <c r="V139" s="14">
        <v>3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4</v>
      </c>
      <c r="AD139" s="14">
        <v>1</v>
      </c>
      <c r="AE139" s="14">
        <v>0</v>
      </c>
      <c r="AF139" s="14">
        <v>0</v>
      </c>
      <c r="AG139" s="14">
        <v>2</v>
      </c>
      <c r="AH139" s="14">
        <v>0</v>
      </c>
      <c r="AI139" s="473">
        <v>12</v>
      </c>
      <c r="AJ139" s="473">
        <v>4</v>
      </c>
      <c r="AK139" s="14" t="s">
        <v>318</v>
      </c>
      <c r="AL139" s="14" t="s">
        <v>230</v>
      </c>
      <c r="AM139" s="14">
        <v>1</v>
      </c>
      <c r="AN139" s="14">
        <v>1</v>
      </c>
      <c r="AO139" s="14">
        <v>0</v>
      </c>
      <c r="AP139" s="14">
        <v>1</v>
      </c>
      <c r="AQ139" s="14">
        <v>1</v>
      </c>
      <c r="AR139" s="14">
        <v>0</v>
      </c>
      <c r="AS139" s="14">
        <v>1</v>
      </c>
      <c r="AT139" s="14">
        <v>5</v>
      </c>
      <c r="AU139" s="14">
        <v>5</v>
      </c>
      <c r="AV139" s="14">
        <v>0</v>
      </c>
      <c r="AW139" s="14">
        <v>5</v>
      </c>
      <c r="AX139" s="14">
        <v>7</v>
      </c>
      <c r="AY139" s="14">
        <v>1</v>
      </c>
      <c r="AZ139" s="14">
        <v>0</v>
      </c>
      <c r="BA139" s="14">
        <v>0</v>
      </c>
      <c r="BB139" s="14">
        <v>8</v>
      </c>
      <c r="BC139" s="14">
        <v>1</v>
      </c>
      <c r="BD139" s="14">
        <v>1</v>
      </c>
      <c r="BE139" s="14">
        <v>1</v>
      </c>
      <c r="BF139" s="14">
        <v>0</v>
      </c>
      <c r="BH139"/>
      <c r="BI139"/>
      <c r="BJ139"/>
      <c r="BK139"/>
      <c r="BL139"/>
      <c r="BM139"/>
    </row>
    <row r="140" spans="1:66" ht="15" customHeight="1">
      <c r="A140" s="14" t="s">
        <v>318</v>
      </c>
      <c r="B140" s="14" t="s">
        <v>49</v>
      </c>
      <c r="C140" s="14">
        <v>216</v>
      </c>
      <c r="D140" s="14">
        <v>107</v>
      </c>
      <c r="E140" s="14">
        <v>89</v>
      </c>
      <c r="F140" s="14">
        <v>54</v>
      </c>
      <c r="G140" s="14">
        <v>29</v>
      </c>
      <c r="H140" s="14">
        <v>5</v>
      </c>
      <c r="I140" s="14">
        <v>131</v>
      </c>
      <c r="J140" s="14">
        <v>49</v>
      </c>
      <c r="K140" s="14">
        <v>136</v>
      </c>
      <c r="L140" s="14">
        <v>90</v>
      </c>
      <c r="M140" s="14">
        <v>19</v>
      </c>
      <c r="N140" s="14">
        <v>3</v>
      </c>
      <c r="O140" s="14">
        <v>90</v>
      </c>
      <c r="P140" s="14">
        <v>24</v>
      </c>
      <c r="Q140" s="473">
        <v>710</v>
      </c>
      <c r="R140" s="473">
        <v>332</v>
      </c>
      <c r="S140" s="14" t="s">
        <v>318</v>
      </c>
      <c r="T140" s="14" t="s">
        <v>49</v>
      </c>
      <c r="U140" s="14">
        <v>34</v>
      </c>
      <c r="V140" s="14">
        <v>19</v>
      </c>
      <c r="W140" s="14">
        <v>5</v>
      </c>
      <c r="X140" s="14">
        <v>4</v>
      </c>
      <c r="Y140" s="14">
        <v>1</v>
      </c>
      <c r="Z140" s="14">
        <v>0</v>
      </c>
      <c r="AA140" s="14">
        <v>29</v>
      </c>
      <c r="AB140" s="14">
        <v>8</v>
      </c>
      <c r="AC140" s="14">
        <v>34</v>
      </c>
      <c r="AD140" s="14">
        <v>25</v>
      </c>
      <c r="AE140" s="14">
        <v>3</v>
      </c>
      <c r="AF140" s="14">
        <v>0</v>
      </c>
      <c r="AG140" s="14">
        <v>18</v>
      </c>
      <c r="AH140" s="14">
        <v>2</v>
      </c>
      <c r="AI140" s="473">
        <v>124</v>
      </c>
      <c r="AJ140" s="473">
        <v>58</v>
      </c>
      <c r="AK140" s="14" t="s">
        <v>318</v>
      </c>
      <c r="AL140" s="14" t="s">
        <v>49</v>
      </c>
      <c r="AM140" s="14">
        <v>5</v>
      </c>
      <c r="AN140" s="14">
        <v>2</v>
      </c>
      <c r="AO140" s="14">
        <v>1</v>
      </c>
      <c r="AP140" s="14">
        <v>3</v>
      </c>
      <c r="AQ140" s="14">
        <v>3</v>
      </c>
      <c r="AR140" s="14">
        <v>1</v>
      </c>
      <c r="AS140" s="14">
        <v>2</v>
      </c>
      <c r="AT140" s="14">
        <v>17</v>
      </c>
      <c r="AU140" s="14">
        <v>17</v>
      </c>
      <c r="AV140" s="14">
        <v>0</v>
      </c>
      <c r="AW140" s="14">
        <v>17</v>
      </c>
      <c r="AX140" s="14">
        <v>35</v>
      </c>
      <c r="AY140" s="14">
        <v>0</v>
      </c>
      <c r="AZ140" s="14">
        <v>0</v>
      </c>
      <c r="BA140" s="14">
        <v>0</v>
      </c>
      <c r="BB140" s="14">
        <v>35</v>
      </c>
      <c r="BC140" s="14">
        <v>13</v>
      </c>
      <c r="BD140" s="14">
        <v>1</v>
      </c>
      <c r="BE140" s="14">
        <v>1</v>
      </c>
      <c r="BF140" s="14">
        <v>0</v>
      </c>
      <c r="BH140"/>
      <c r="BI140"/>
      <c r="BJ140"/>
      <c r="BK140"/>
      <c r="BL140"/>
      <c r="BM140"/>
    </row>
    <row r="141" spans="1:66" ht="15" customHeight="1">
      <c r="A141" s="14" t="s">
        <v>319</v>
      </c>
      <c r="B141" s="14" t="s">
        <v>320</v>
      </c>
      <c r="C141" s="14">
        <v>276</v>
      </c>
      <c r="D141" s="14">
        <v>107</v>
      </c>
      <c r="E141" s="14">
        <v>106</v>
      </c>
      <c r="F141" s="14">
        <v>55</v>
      </c>
      <c r="G141" s="14">
        <v>16</v>
      </c>
      <c r="H141" s="14">
        <v>1</v>
      </c>
      <c r="I141" s="14">
        <v>138</v>
      </c>
      <c r="J141" s="14">
        <v>59</v>
      </c>
      <c r="K141" s="14">
        <v>115</v>
      </c>
      <c r="L141" s="14">
        <v>64</v>
      </c>
      <c r="M141" s="14">
        <v>7</v>
      </c>
      <c r="N141" s="14">
        <v>0</v>
      </c>
      <c r="O141" s="14">
        <v>98</v>
      </c>
      <c r="P141" s="14">
        <v>25</v>
      </c>
      <c r="Q141" s="473">
        <v>756</v>
      </c>
      <c r="R141" s="473">
        <v>311</v>
      </c>
      <c r="S141" s="14" t="s">
        <v>319</v>
      </c>
      <c r="T141" s="14" t="s">
        <v>320</v>
      </c>
      <c r="U141" s="14">
        <v>68</v>
      </c>
      <c r="V141" s="14">
        <v>28</v>
      </c>
      <c r="W141" s="14">
        <v>4</v>
      </c>
      <c r="X141" s="14">
        <v>2</v>
      </c>
      <c r="Y141" s="14">
        <v>0</v>
      </c>
      <c r="Z141" s="14">
        <v>0</v>
      </c>
      <c r="AA141" s="14">
        <v>10</v>
      </c>
      <c r="AB141" s="14">
        <v>6</v>
      </c>
      <c r="AC141" s="14">
        <v>25</v>
      </c>
      <c r="AD141" s="14">
        <v>20</v>
      </c>
      <c r="AE141" s="14">
        <v>0</v>
      </c>
      <c r="AF141" s="14">
        <v>0</v>
      </c>
      <c r="AG141" s="14">
        <v>27</v>
      </c>
      <c r="AH141" s="14">
        <v>7</v>
      </c>
      <c r="AI141" s="473">
        <v>134</v>
      </c>
      <c r="AJ141" s="473">
        <v>63</v>
      </c>
      <c r="AK141" s="14" t="s">
        <v>319</v>
      </c>
      <c r="AL141" s="14" t="s">
        <v>320</v>
      </c>
      <c r="AM141" s="14">
        <v>5</v>
      </c>
      <c r="AN141" s="14">
        <v>2</v>
      </c>
      <c r="AO141" s="14">
        <v>1</v>
      </c>
      <c r="AP141" s="14">
        <v>3</v>
      </c>
      <c r="AQ141" s="14">
        <v>2</v>
      </c>
      <c r="AR141" s="14">
        <v>1</v>
      </c>
      <c r="AS141" s="14">
        <v>2</v>
      </c>
      <c r="AT141" s="14">
        <v>16</v>
      </c>
      <c r="AU141" s="14">
        <v>13</v>
      </c>
      <c r="AV141" s="14">
        <v>0</v>
      </c>
      <c r="AW141" s="14">
        <v>13</v>
      </c>
      <c r="AX141" s="14">
        <v>19</v>
      </c>
      <c r="AY141" s="14">
        <v>3</v>
      </c>
      <c r="AZ141" s="14">
        <v>0</v>
      </c>
      <c r="BA141" s="14">
        <v>1</v>
      </c>
      <c r="BB141" s="14">
        <v>23</v>
      </c>
      <c r="BC141" s="14">
        <v>1</v>
      </c>
      <c r="BD141" s="14">
        <v>1</v>
      </c>
      <c r="BE141" s="14">
        <v>1</v>
      </c>
      <c r="BF141" s="14">
        <v>0</v>
      </c>
      <c r="BH141"/>
      <c r="BI141"/>
      <c r="BJ141"/>
      <c r="BK141"/>
      <c r="BL141"/>
      <c r="BM141"/>
    </row>
    <row r="142" spans="1:66" ht="15" customHeight="1">
      <c r="A142" s="14" t="s">
        <v>319</v>
      </c>
      <c r="B142" s="14" t="s">
        <v>321</v>
      </c>
      <c r="C142" s="14">
        <v>95</v>
      </c>
      <c r="D142" s="14">
        <v>40</v>
      </c>
      <c r="E142" s="14">
        <v>31</v>
      </c>
      <c r="F142" s="14">
        <v>14</v>
      </c>
      <c r="G142" s="14">
        <v>0</v>
      </c>
      <c r="H142" s="14">
        <v>0</v>
      </c>
      <c r="I142" s="14">
        <v>27</v>
      </c>
      <c r="J142" s="14">
        <v>2</v>
      </c>
      <c r="K142" s="14">
        <v>24</v>
      </c>
      <c r="L142" s="14">
        <v>11</v>
      </c>
      <c r="M142" s="14">
        <v>0</v>
      </c>
      <c r="N142" s="14">
        <v>0</v>
      </c>
      <c r="O142" s="14">
        <v>12</v>
      </c>
      <c r="P142" s="14">
        <v>1</v>
      </c>
      <c r="Q142" s="473">
        <v>189</v>
      </c>
      <c r="R142" s="473">
        <v>68</v>
      </c>
      <c r="S142" s="14" t="s">
        <v>319</v>
      </c>
      <c r="T142" s="14" t="s">
        <v>321</v>
      </c>
      <c r="U142" s="14">
        <v>19</v>
      </c>
      <c r="V142" s="14">
        <v>12</v>
      </c>
      <c r="W142" s="14">
        <v>2</v>
      </c>
      <c r="X142" s="14">
        <v>0</v>
      </c>
      <c r="Y142" s="14">
        <v>0</v>
      </c>
      <c r="Z142" s="14">
        <v>0</v>
      </c>
      <c r="AA142" s="14">
        <v>2</v>
      </c>
      <c r="AB142" s="14">
        <v>0</v>
      </c>
      <c r="AC142" s="14">
        <v>4</v>
      </c>
      <c r="AD142" s="14">
        <v>3</v>
      </c>
      <c r="AE142" s="14">
        <v>0</v>
      </c>
      <c r="AF142" s="14">
        <v>0</v>
      </c>
      <c r="AG142" s="14">
        <v>1</v>
      </c>
      <c r="AH142" s="14">
        <v>0</v>
      </c>
      <c r="AI142" s="473">
        <v>28</v>
      </c>
      <c r="AJ142" s="473">
        <v>15</v>
      </c>
      <c r="AK142" s="14" t="s">
        <v>319</v>
      </c>
      <c r="AL142" s="14" t="s">
        <v>321</v>
      </c>
      <c r="AM142" s="14">
        <v>3</v>
      </c>
      <c r="AN142" s="14">
        <v>1</v>
      </c>
      <c r="AO142" s="14">
        <v>0</v>
      </c>
      <c r="AP142" s="14">
        <v>1</v>
      </c>
      <c r="AQ142" s="14">
        <v>1</v>
      </c>
      <c r="AR142" s="14">
        <v>0</v>
      </c>
      <c r="AS142" s="14">
        <v>1</v>
      </c>
      <c r="AT142" s="14">
        <v>7</v>
      </c>
      <c r="AU142" s="14">
        <v>11</v>
      </c>
      <c r="AV142" s="14">
        <v>0</v>
      </c>
      <c r="AW142" s="14">
        <v>11</v>
      </c>
      <c r="AX142" s="14">
        <v>9</v>
      </c>
      <c r="AY142" s="14">
        <v>4</v>
      </c>
      <c r="AZ142" s="14">
        <v>0</v>
      </c>
      <c r="BA142" s="14">
        <v>1</v>
      </c>
      <c r="BB142" s="14">
        <v>14</v>
      </c>
      <c r="BC142" s="14">
        <v>6</v>
      </c>
      <c r="BD142" s="14">
        <v>1</v>
      </c>
      <c r="BE142" s="14">
        <v>1</v>
      </c>
      <c r="BF142" s="14">
        <v>0</v>
      </c>
      <c r="BH142"/>
      <c r="BI142"/>
      <c r="BJ142"/>
      <c r="BK142"/>
      <c r="BL142"/>
      <c r="BM142"/>
    </row>
    <row r="143" spans="1:66" ht="15" customHeight="1">
      <c r="A143" s="14" t="s">
        <v>319</v>
      </c>
      <c r="B143" s="14" t="s">
        <v>252</v>
      </c>
      <c r="C143" s="14">
        <v>141</v>
      </c>
      <c r="D143" s="14">
        <v>70</v>
      </c>
      <c r="E143" s="14">
        <v>41</v>
      </c>
      <c r="F143" s="14">
        <v>31</v>
      </c>
      <c r="G143" s="14">
        <v>26</v>
      </c>
      <c r="H143" s="14">
        <v>5</v>
      </c>
      <c r="I143" s="14">
        <v>50</v>
      </c>
      <c r="J143" s="14">
        <v>21</v>
      </c>
      <c r="K143" s="14">
        <v>43</v>
      </c>
      <c r="L143" s="14">
        <v>25</v>
      </c>
      <c r="M143" s="14">
        <v>16</v>
      </c>
      <c r="N143" s="14">
        <v>4</v>
      </c>
      <c r="O143" s="14">
        <v>55</v>
      </c>
      <c r="P143" s="14">
        <v>25</v>
      </c>
      <c r="Q143" s="473">
        <v>372</v>
      </c>
      <c r="R143" s="473">
        <v>181</v>
      </c>
      <c r="S143" s="14" t="s">
        <v>319</v>
      </c>
      <c r="T143" s="14" t="s">
        <v>252</v>
      </c>
      <c r="U143" s="14">
        <v>28</v>
      </c>
      <c r="V143" s="14">
        <v>14</v>
      </c>
      <c r="W143" s="14">
        <v>1</v>
      </c>
      <c r="X143" s="14">
        <v>0</v>
      </c>
      <c r="Y143" s="14">
        <v>1</v>
      </c>
      <c r="Z143" s="14">
        <v>0</v>
      </c>
      <c r="AA143" s="14">
        <v>5</v>
      </c>
      <c r="AB143" s="14">
        <v>2</v>
      </c>
      <c r="AC143" s="14">
        <v>7</v>
      </c>
      <c r="AD143" s="14">
        <v>2</v>
      </c>
      <c r="AE143" s="14">
        <v>3</v>
      </c>
      <c r="AF143" s="14">
        <v>0</v>
      </c>
      <c r="AG143" s="14">
        <v>18</v>
      </c>
      <c r="AH143" s="14">
        <v>9</v>
      </c>
      <c r="AI143" s="473">
        <v>63</v>
      </c>
      <c r="AJ143" s="473">
        <v>27</v>
      </c>
      <c r="AK143" s="14" t="s">
        <v>319</v>
      </c>
      <c r="AL143" s="14" t="s">
        <v>252</v>
      </c>
      <c r="AM143" s="14">
        <v>3</v>
      </c>
      <c r="AN143" s="14">
        <v>1</v>
      </c>
      <c r="AO143" s="14">
        <v>1</v>
      </c>
      <c r="AP143" s="14">
        <v>1</v>
      </c>
      <c r="AQ143" s="14">
        <v>1</v>
      </c>
      <c r="AR143" s="14">
        <v>1</v>
      </c>
      <c r="AS143" s="14">
        <v>1</v>
      </c>
      <c r="AT143" s="14">
        <v>9</v>
      </c>
      <c r="AU143" s="14">
        <v>9</v>
      </c>
      <c r="AV143" s="14">
        <v>0</v>
      </c>
      <c r="AW143" s="14">
        <v>9</v>
      </c>
      <c r="AX143" s="14">
        <v>20</v>
      </c>
      <c r="AY143" s="14">
        <v>1</v>
      </c>
      <c r="AZ143" s="14">
        <v>0</v>
      </c>
      <c r="BA143" s="14">
        <v>0</v>
      </c>
      <c r="BB143" s="14">
        <v>21</v>
      </c>
      <c r="BC143" s="14">
        <v>0</v>
      </c>
      <c r="BD143" s="14">
        <v>1</v>
      </c>
      <c r="BE143" s="14">
        <v>1</v>
      </c>
      <c r="BF143" s="14">
        <v>0</v>
      </c>
      <c r="BH143"/>
      <c r="BI143"/>
      <c r="BJ143"/>
      <c r="BK143"/>
      <c r="BL143"/>
      <c r="BM143"/>
    </row>
    <row r="144" spans="1:66" ht="15" customHeight="1">
      <c r="A144" s="14" t="s">
        <v>319</v>
      </c>
      <c r="B144" s="14" t="s">
        <v>322</v>
      </c>
      <c r="C144" s="14">
        <v>84</v>
      </c>
      <c r="D144" s="14">
        <v>43</v>
      </c>
      <c r="E144" s="14">
        <v>43</v>
      </c>
      <c r="F144" s="14">
        <v>18</v>
      </c>
      <c r="G144" s="14">
        <v>0</v>
      </c>
      <c r="H144" s="14">
        <v>0</v>
      </c>
      <c r="I144" s="14">
        <v>10</v>
      </c>
      <c r="J144" s="14">
        <v>5</v>
      </c>
      <c r="K144" s="14">
        <v>50</v>
      </c>
      <c r="L144" s="14">
        <v>25</v>
      </c>
      <c r="M144" s="14">
        <v>0</v>
      </c>
      <c r="N144" s="14">
        <v>0</v>
      </c>
      <c r="O144" s="14">
        <v>2</v>
      </c>
      <c r="P144" s="14">
        <v>0</v>
      </c>
      <c r="Q144" s="473">
        <v>189</v>
      </c>
      <c r="R144" s="473">
        <v>91</v>
      </c>
      <c r="S144" s="14" t="s">
        <v>319</v>
      </c>
      <c r="T144" s="14" t="s">
        <v>322</v>
      </c>
      <c r="U144" s="14">
        <v>12</v>
      </c>
      <c r="V144" s="14">
        <v>5</v>
      </c>
      <c r="W144" s="14">
        <v>1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13</v>
      </c>
      <c r="AD144" s="14">
        <v>11</v>
      </c>
      <c r="AE144" s="14">
        <v>0</v>
      </c>
      <c r="AF144" s="14">
        <v>0</v>
      </c>
      <c r="AG144" s="14">
        <v>1</v>
      </c>
      <c r="AH144" s="14">
        <v>0</v>
      </c>
      <c r="AI144" s="473">
        <v>27</v>
      </c>
      <c r="AJ144" s="473">
        <v>16</v>
      </c>
      <c r="AK144" s="14" t="s">
        <v>319</v>
      </c>
      <c r="AL144" s="14" t="s">
        <v>322</v>
      </c>
      <c r="AM144" s="14">
        <v>2</v>
      </c>
      <c r="AN144" s="14">
        <v>1</v>
      </c>
      <c r="AO144" s="14">
        <v>0</v>
      </c>
      <c r="AP144" s="14">
        <v>1</v>
      </c>
      <c r="AQ144" s="14">
        <v>1</v>
      </c>
      <c r="AR144" s="14">
        <v>0</v>
      </c>
      <c r="AS144" s="14">
        <v>1</v>
      </c>
      <c r="AT144" s="14">
        <v>6</v>
      </c>
      <c r="AU144" s="14">
        <v>6</v>
      </c>
      <c r="AV144" s="14">
        <v>0</v>
      </c>
      <c r="AW144" s="14">
        <v>6</v>
      </c>
      <c r="AX144" s="14">
        <v>12</v>
      </c>
      <c r="AY144" s="14">
        <v>0</v>
      </c>
      <c r="AZ144" s="14">
        <v>0</v>
      </c>
      <c r="BA144" s="14">
        <v>1</v>
      </c>
      <c r="BB144" s="14">
        <v>13</v>
      </c>
      <c r="BC144" s="14">
        <v>0</v>
      </c>
      <c r="BD144" s="14">
        <v>1</v>
      </c>
      <c r="BE144" s="14">
        <v>1</v>
      </c>
      <c r="BF144" s="14">
        <v>0</v>
      </c>
      <c r="BH144"/>
      <c r="BI144"/>
      <c r="BJ144"/>
      <c r="BK144"/>
      <c r="BL144"/>
      <c r="BM144"/>
    </row>
    <row r="145" spans="1:66" ht="15" customHeight="1">
      <c r="A145" s="14" t="s">
        <v>319</v>
      </c>
      <c r="B145" s="14" t="s">
        <v>253</v>
      </c>
      <c r="C145" s="14">
        <v>78</v>
      </c>
      <c r="D145" s="14">
        <v>23</v>
      </c>
      <c r="E145" s="14">
        <v>22</v>
      </c>
      <c r="F145" s="14">
        <v>7</v>
      </c>
      <c r="G145" s="14">
        <v>0</v>
      </c>
      <c r="H145" s="14">
        <v>0</v>
      </c>
      <c r="I145" s="14">
        <v>22</v>
      </c>
      <c r="J145" s="14">
        <v>2</v>
      </c>
      <c r="K145" s="14">
        <v>36</v>
      </c>
      <c r="L145" s="14">
        <v>17</v>
      </c>
      <c r="M145" s="14">
        <v>0</v>
      </c>
      <c r="N145" s="14">
        <v>0</v>
      </c>
      <c r="O145" s="14">
        <v>0</v>
      </c>
      <c r="P145" s="14">
        <v>0</v>
      </c>
      <c r="Q145" s="473">
        <v>158</v>
      </c>
      <c r="R145" s="473">
        <v>49</v>
      </c>
      <c r="S145" s="14" t="s">
        <v>319</v>
      </c>
      <c r="T145" s="14" t="s">
        <v>253</v>
      </c>
      <c r="U145" s="14">
        <v>25</v>
      </c>
      <c r="V145" s="14">
        <v>10</v>
      </c>
      <c r="W145" s="14">
        <v>1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13</v>
      </c>
      <c r="AD145" s="14">
        <v>8</v>
      </c>
      <c r="AE145" s="14">
        <v>0</v>
      </c>
      <c r="AF145" s="14">
        <v>0</v>
      </c>
      <c r="AG145" s="14">
        <v>0</v>
      </c>
      <c r="AH145" s="14">
        <v>0</v>
      </c>
      <c r="AI145" s="473">
        <v>39</v>
      </c>
      <c r="AJ145" s="473">
        <v>18</v>
      </c>
      <c r="AK145" s="14" t="s">
        <v>319</v>
      </c>
      <c r="AL145" s="14" t="s">
        <v>253</v>
      </c>
      <c r="AM145" s="14">
        <v>2</v>
      </c>
      <c r="AN145" s="14">
        <v>1</v>
      </c>
      <c r="AO145" s="14">
        <v>0</v>
      </c>
      <c r="AP145" s="14">
        <v>1</v>
      </c>
      <c r="AQ145" s="14">
        <v>1</v>
      </c>
      <c r="AR145" s="14">
        <v>0</v>
      </c>
      <c r="AS145" s="14">
        <v>0</v>
      </c>
      <c r="AT145" s="14">
        <v>5</v>
      </c>
      <c r="AU145" s="14">
        <v>4</v>
      </c>
      <c r="AV145" s="14">
        <v>0</v>
      </c>
      <c r="AW145" s="14">
        <v>4</v>
      </c>
      <c r="AX145" s="14">
        <v>8</v>
      </c>
      <c r="AY145" s="14">
        <v>0</v>
      </c>
      <c r="AZ145" s="14">
        <v>0</v>
      </c>
      <c r="BA145" s="14">
        <v>0</v>
      </c>
      <c r="BB145" s="14">
        <v>8</v>
      </c>
      <c r="BC145" s="14">
        <v>0</v>
      </c>
      <c r="BD145" s="14">
        <v>1</v>
      </c>
      <c r="BE145" s="14">
        <v>1</v>
      </c>
      <c r="BF145" s="14">
        <v>0</v>
      </c>
      <c r="BH145"/>
      <c r="BI145"/>
      <c r="BJ145"/>
      <c r="BK145"/>
      <c r="BL145"/>
      <c r="BM145"/>
    </row>
    <row r="146" spans="1:66" ht="15" customHeight="1">
      <c r="A146" s="14" t="s">
        <v>319</v>
      </c>
      <c r="B146" s="14" t="s">
        <v>234</v>
      </c>
      <c r="C146" s="14">
        <v>124</v>
      </c>
      <c r="D146" s="14">
        <v>52</v>
      </c>
      <c r="E146" s="14">
        <v>16</v>
      </c>
      <c r="F146" s="14">
        <v>7</v>
      </c>
      <c r="G146" s="14">
        <v>7</v>
      </c>
      <c r="H146" s="14">
        <v>2</v>
      </c>
      <c r="I146" s="14">
        <v>38</v>
      </c>
      <c r="J146" s="14">
        <v>16</v>
      </c>
      <c r="K146" s="14">
        <v>49</v>
      </c>
      <c r="L146" s="14">
        <v>21</v>
      </c>
      <c r="M146" s="14">
        <v>0</v>
      </c>
      <c r="N146" s="14">
        <v>0</v>
      </c>
      <c r="O146" s="14">
        <v>32</v>
      </c>
      <c r="P146" s="14">
        <v>3</v>
      </c>
      <c r="Q146" s="473">
        <v>266</v>
      </c>
      <c r="R146" s="473">
        <v>101</v>
      </c>
      <c r="S146" s="14" t="s">
        <v>319</v>
      </c>
      <c r="T146" s="14" t="s">
        <v>234</v>
      </c>
      <c r="U146" s="14">
        <v>26</v>
      </c>
      <c r="V146" s="14">
        <v>5</v>
      </c>
      <c r="W146" s="14">
        <v>1</v>
      </c>
      <c r="X146" s="14">
        <v>0</v>
      </c>
      <c r="Y146" s="14">
        <v>0</v>
      </c>
      <c r="Z146" s="14">
        <v>0</v>
      </c>
      <c r="AA146" s="14">
        <v>3</v>
      </c>
      <c r="AB146" s="14">
        <v>1</v>
      </c>
      <c r="AC146" s="14">
        <v>14</v>
      </c>
      <c r="AD146" s="14">
        <v>8</v>
      </c>
      <c r="AE146" s="14">
        <v>0</v>
      </c>
      <c r="AF146" s="14">
        <v>0</v>
      </c>
      <c r="AG146" s="14">
        <v>9</v>
      </c>
      <c r="AH146" s="14">
        <v>0</v>
      </c>
      <c r="AI146" s="473">
        <v>53</v>
      </c>
      <c r="AJ146" s="473">
        <v>14</v>
      </c>
      <c r="AK146" s="14" t="s">
        <v>319</v>
      </c>
      <c r="AL146" s="14" t="s">
        <v>234</v>
      </c>
      <c r="AM146" s="14">
        <v>3</v>
      </c>
      <c r="AN146" s="14">
        <v>1</v>
      </c>
      <c r="AO146" s="14">
        <v>1</v>
      </c>
      <c r="AP146" s="14">
        <v>1</v>
      </c>
      <c r="AQ146" s="14">
        <v>2</v>
      </c>
      <c r="AR146" s="14">
        <v>0</v>
      </c>
      <c r="AS146" s="14">
        <v>1</v>
      </c>
      <c r="AT146" s="14">
        <v>9</v>
      </c>
      <c r="AU146" s="14">
        <v>9</v>
      </c>
      <c r="AV146" s="14">
        <v>0</v>
      </c>
      <c r="AW146" s="14">
        <v>9</v>
      </c>
      <c r="AX146" s="14">
        <v>14</v>
      </c>
      <c r="AY146" s="14">
        <v>1</v>
      </c>
      <c r="AZ146" s="14">
        <v>0</v>
      </c>
      <c r="BA146" s="14">
        <v>0</v>
      </c>
      <c r="BB146" s="14">
        <v>15</v>
      </c>
      <c r="BC146" s="14">
        <v>5</v>
      </c>
      <c r="BD146" s="14">
        <v>1</v>
      </c>
      <c r="BE146" s="14">
        <v>1</v>
      </c>
      <c r="BF146" s="14">
        <v>0</v>
      </c>
      <c r="BH146"/>
      <c r="BI146" s="146"/>
      <c r="BJ146" s="146"/>
      <c r="BK146" s="146"/>
      <c r="BL146" s="146"/>
      <c r="BM146" s="146"/>
      <c r="BN146" s="146"/>
    </row>
    <row r="147" spans="1:66" ht="15" customHeight="1">
      <c r="A147" s="14" t="s">
        <v>345</v>
      </c>
      <c r="B147" s="14" t="s">
        <v>231</v>
      </c>
      <c r="C147" s="14">
        <v>78</v>
      </c>
      <c r="D147" s="14">
        <v>29</v>
      </c>
      <c r="E147" s="14">
        <v>54</v>
      </c>
      <c r="F147" s="14">
        <v>34</v>
      </c>
      <c r="G147" s="14">
        <v>0</v>
      </c>
      <c r="H147" s="14">
        <v>0</v>
      </c>
      <c r="I147" s="14">
        <v>37</v>
      </c>
      <c r="J147" s="14">
        <v>13</v>
      </c>
      <c r="K147" s="14">
        <v>42</v>
      </c>
      <c r="L147" s="14">
        <v>27</v>
      </c>
      <c r="M147" s="14">
        <v>0</v>
      </c>
      <c r="N147" s="14">
        <v>0</v>
      </c>
      <c r="O147" s="14">
        <v>24</v>
      </c>
      <c r="P147" s="14">
        <v>7</v>
      </c>
      <c r="Q147" s="473">
        <v>235</v>
      </c>
      <c r="R147" s="473">
        <v>110</v>
      </c>
      <c r="S147" s="14" t="s">
        <v>345</v>
      </c>
      <c r="T147" s="14" t="s">
        <v>231</v>
      </c>
      <c r="U147" s="14">
        <v>6</v>
      </c>
      <c r="V147" s="14">
        <v>2</v>
      </c>
      <c r="W147" s="14">
        <v>10</v>
      </c>
      <c r="X147" s="14">
        <v>7</v>
      </c>
      <c r="Y147" s="14">
        <v>0</v>
      </c>
      <c r="Z147" s="14">
        <v>0</v>
      </c>
      <c r="AA147" s="14">
        <v>11</v>
      </c>
      <c r="AB147" s="14">
        <v>6</v>
      </c>
      <c r="AC147" s="14">
        <v>21</v>
      </c>
      <c r="AD147" s="14">
        <v>12</v>
      </c>
      <c r="AE147" s="14">
        <v>0</v>
      </c>
      <c r="AF147" s="14">
        <v>0</v>
      </c>
      <c r="AG147" s="14">
        <v>9</v>
      </c>
      <c r="AH147" s="14">
        <v>1</v>
      </c>
      <c r="AI147" s="473">
        <v>57</v>
      </c>
      <c r="AJ147" s="473">
        <v>28</v>
      </c>
      <c r="AK147" s="14" t="s">
        <v>345</v>
      </c>
      <c r="AL147" s="14" t="s">
        <v>231</v>
      </c>
      <c r="AM147" s="14">
        <v>2</v>
      </c>
      <c r="AN147" s="14">
        <v>1</v>
      </c>
      <c r="AO147" s="14">
        <v>0</v>
      </c>
      <c r="AP147" s="14">
        <v>1</v>
      </c>
      <c r="AQ147" s="14">
        <v>1</v>
      </c>
      <c r="AR147" s="14">
        <v>0</v>
      </c>
      <c r="AS147" s="14">
        <v>1</v>
      </c>
      <c r="AT147" s="14">
        <v>6</v>
      </c>
      <c r="AU147" s="14">
        <v>6</v>
      </c>
      <c r="AV147" s="14">
        <v>0</v>
      </c>
      <c r="AW147" s="14">
        <v>6</v>
      </c>
      <c r="AX147" s="14">
        <v>15</v>
      </c>
      <c r="AY147" s="14">
        <v>0</v>
      </c>
      <c r="AZ147" s="14">
        <v>0</v>
      </c>
      <c r="BA147" s="14">
        <v>0</v>
      </c>
      <c r="BB147" s="14">
        <v>15</v>
      </c>
      <c r="BC147" s="14">
        <v>4</v>
      </c>
      <c r="BD147" s="14">
        <v>1</v>
      </c>
      <c r="BE147" s="14">
        <v>1</v>
      </c>
      <c r="BF147" s="14">
        <v>0</v>
      </c>
      <c r="BH147"/>
      <c r="BI147"/>
      <c r="BJ147"/>
      <c r="BK147"/>
      <c r="BL147"/>
      <c r="BM147"/>
    </row>
    <row r="148" spans="1:66" ht="15" customHeight="1">
      <c r="A148" s="14" t="s">
        <v>345</v>
      </c>
      <c r="B148" s="14" t="s">
        <v>232</v>
      </c>
      <c r="C148" s="14">
        <v>64</v>
      </c>
      <c r="D148" s="14">
        <v>36</v>
      </c>
      <c r="E148" s="14">
        <v>19</v>
      </c>
      <c r="F148" s="14">
        <v>11</v>
      </c>
      <c r="G148" s="14">
        <v>0</v>
      </c>
      <c r="H148" s="14">
        <v>0</v>
      </c>
      <c r="I148" s="14">
        <v>14</v>
      </c>
      <c r="J148" s="14">
        <v>4</v>
      </c>
      <c r="K148" s="14">
        <v>48</v>
      </c>
      <c r="L148" s="14">
        <v>26</v>
      </c>
      <c r="M148" s="14">
        <v>0</v>
      </c>
      <c r="N148" s="14">
        <v>0</v>
      </c>
      <c r="O148" s="14">
        <v>15</v>
      </c>
      <c r="P148" s="14">
        <v>5</v>
      </c>
      <c r="Q148" s="473">
        <v>160</v>
      </c>
      <c r="R148" s="473">
        <v>82</v>
      </c>
      <c r="S148" s="14" t="s">
        <v>345</v>
      </c>
      <c r="T148" s="14" t="s">
        <v>232</v>
      </c>
      <c r="U148" s="14">
        <v>51</v>
      </c>
      <c r="V148" s="14">
        <v>29</v>
      </c>
      <c r="W148" s="14">
        <v>5</v>
      </c>
      <c r="X148" s="14">
        <v>2</v>
      </c>
      <c r="Y148" s="14">
        <v>0</v>
      </c>
      <c r="Z148" s="14">
        <v>0</v>
      </c>
      <c r="AA148" s="14">
        <v>1</v>
      </c>
      <c r="AB148" s="14">
        <v>0</v>
      </c>
      <c r="AC148" s="14">
        <v>25</v>
      </c>
      <c r="AD148" s="14">
        <v>15</v>
      </c>
      <c r="AE148" s="14">
        <v>0</v>
      </c>
      <c r="AF148" s="14">
        <v>0</v>
      </c>
      <c r="AG148" s="14">
        <v>6</v>
      </c>
      <c r="AH148" s="14">
        <v>2</v>
      </c>
      <c r="AI148" s="473">
        <v>88</v>
      </c>
      <c r="AJ148" s="473">
        <v>48</v>
      </c>
      <c r="AK148" s="14" t="s">
        <v>345</v>
      </c>
      <c r="AL148" s="14" t="s">
        <v>232</v>
      </c>
      <c r="AM148" s="14">
        <v>2</v>
      </c>
      <c r="AN148" s="14">
        <v>1</v>
      </c>
      <c r="AO148" s="14">
        <v>0</v>
      </c>
      <c r="AP148" s="14">
        <v>1</v>
      </c>
      <c r="AQ148" s="14">
        <v>1</v>
      </c>
      <c r="AR148" s="14">
        <v>0</v>
      </c>
      <c r="AS148" s="14">
        <v>1</v>
      </c>
      <c r="AT148" s="14">
        <v>6</v>
      </c>
      <c r="AU148" s="14">
        <v>8</v>
      </c>
      <c r="AV148" s="14">
        <v>0</v>
      </c>
      <c r="AW148" s="14">
        <v>8</v>
      </c>
      <c r="AX148" s="14">
        <v>12</v>
      </c>
      <c r="AY148" s="14">
        <v>0</v>
      </c>
      <c r="AZ148" s="14">
        <v>1</v>
      </c>
      <c r="BA148" s="14">
        <v>0</v>
      </c>
      <c r="BB148" s="14">
        <v>13</v>
      </c>
      <c r="BC148" s="14">
        <v>6</v>
      </c>
      <c r="BD148" s="14">
        <v>1</v>
      </c>
      <c r="BE148" s="14">
        <v>1</v>
      </c>
      <c r="BF148" s="14">
        <v>0</v>
      </c>
      <c r="BH148"/>
      <c r="BI148"/>
      <c r="BJ148"/>
      <c r="BK148"/>
      <c r="BL148"/>
      <c r="BM148"/>
    </row>
    <row r="149" spans="1:66" ht="15" customHeight="1">
      <c r="A149" s="14" t="s">
        <v>345</v>
      </c>
      <c r="B149" s="14" t="s">
        <v>174</v>
      </c>
      <c r="C149" s="14">
        <v>771</v>
      </c>
      <c r="D149" s="14">
        <v>348</v>
      </c>
      <c r="E149" s="14">
        <v>211</v>
      </c>
      <c r="F149" s="14">
        <v>108</v>
      </c>
      <c r="G149" s="14">
        <v>85</v>
      </c>
      <c r="H149" s="14">
        <v>22</v>
      </c>
      <c r="I149" s="14">
        <v>330</v>
      </c>
      <c r="J149" s="14">
        <v>133</v>
      </c>
      <c r="K149" s="14">
        <v>292</v>
      </c>
      <c r="L149" s="14">
        <v>159</v>
      </c>
      <c r="M149" s="14">
        <v>41</v>
      </c>
      <c r="N149" s="14">
        <v>6</v>
      </c>
      <c r="O149" s="14">
        <v>391</v>
      </c>
      <c r="P149" s="14">
        <v>127</v>
      </c>
      <c r="Q149" s="473">
        <v>2121</v>
      </c>
      <c r="R149" s="473">
        <v>903</v>
      </c>
      <c r="S149" s="14" t="s">
        <v>345</v>
      </c>
      <c r="T149" s="14" t="s">
        <v>174</v>
      </c>
      <c r="U149" s="14">
        <v>195</v>
      </c>
      <c r="V149" s="14">
        <v>110</v>
      </c>
      <c r="W149" s="14">
        <v>27</v>
      </c>
      <c r="X149" s="14">
        <v>14</v>
      </c>
      <c r="Y149" s="14">
        <v>9</v>
      </c>
      <c r="Z149" s="14">
        <v>1</v>
      </c>
      <c r="AA149" s="14">
        <v>73</v>
      </c>
      <c r="AB149" s="14">
        <v>26</v>
      </c>
      <c r="AC149" s="14">
        <v>63</v>
      </c>
      <c r="AD149" s="14">
        <v>29</v>
      </c>
      <c r="AE149" s="14">
        <v>13</v>
      </c>
      <c r="AF149" s="14">
        <v>0</v>
      </c>
      <c r="AG149" s="14">
        <v>137</v>
      </c>
      <c r="AH149" s="14">
        <v>32</v>
      </c>
      <c r="AI149" s="473">
        <v>517</v>
      </c>
      <c r="AJ149" s="473">
        <v>212</v>
      </c>
      <c r="AK149" s="14" t="s">
        <v>345</v>
      </c>
      <c r="AL149" s="14" t="s">
        <v>174</v>
      </c>
      <c r="AM149" s="14">
        <v>16</v>
      </c>
      <c r="AN149" s="14">
        <v>4</v>
      </c>
      <c r="AO149" s="14">
        <v>2</v>
      </c>
      <c r="AP149" s="14">
        <v>7</v>
      </c>
      <c r="AQ149" s="14">
        <v>5</v>
      </c>
      <c r="AR149" s="14">
        <v>1</v>
      </c>
      <c r="AS149" s="14">
        <v>7</v>
      </c>
      <c r="AT149" s="14">
        <v>42</v>
      </c>
      <c r="AU149" s="14">
        <v>42</v>
      </c>
      <c r="AV149" s="14">
        <v>0</v>
      </c>
      <c r="AW149" s="14">
        <v>42</v>
      </c>
      <c r="AX149" s="14">
        <v>74</v>
      </c>
      <c r="AY149" s="14">
        <v>0</v>
      </c>
      <c r="AZ149" s="14">
        <v>14</v>
      </c>
      <c r="BA149" s="14">
        <v>0</v>
      </c>
      <c r="BB149" s="14">
        <v>88</v>
      </c>
      <c r="BC149" s="14">
        <v>3</v>
      </c>
      <c r="BD149" s="14">
        <v>1</v>
      </c>
      <c r="BE149" s="14">
        <v>1</v>
      </c>
      <c r="BF149" s="14">
        <v>0</v>
      </c>
      <c r="BH149"/>
      <c r="BI149"/>
      <c r="BJ149"/>
      <c r="BK149"/>
      <c r="BL149"/>
      <c r="BM149"/>
    </row>
    <row r="150" spans="1:66" ht="15" customHeight="1">
      <c r="A150" s="14" t="s">
        <v>345</v>
      </c>
      <c r="B150" s="14" t="s">
        <v>233</v>
      </c>
      <c r="C150" s="14">
        <v>142</v>
      </c>
      <c r="D150" s="14">
        <v>80</v>
      </c>
      <c r="E150" s="14">
        <v>44</v>
      </c>
      <c r="F150" s="14">
        <v>27</v>
      </c>
      <c r="G150" s="14">
        <v>17</v>
      </c>
      <c r="H150" s="14">
        <v>5</v>
      </c>
      <c r="I150" s="14">
        <v>47</v>
      </c>
      <c r="J150" s="14">
        <v>30</v>
      </c>
      <c r="K150" s="14">
        <v>44</v>
      </c>
      <c r="L150" s="14">
        <v>22</v>
      </c>
      <c r="M150" s="14">
        <v>6</v>
      </c>
      <c r="N150" s="14">
        <v>3</v>
      </c>
      <c r="O150" s="14">
        <v>27</v>
      </c>
      <c r="P150" s="14">
        <v>12</v>
      </c>
      <c r="Q150" s="473">
        <v>327</v>
      </c>
      <c r="R150" s="473">
        <v>179</v>
      </c>
      <c r="S150" s="14" t="s">
        <v>345</v>
      </c>
      <c r="T150" s="14" t="s">
        <v>233</v>
      </c>
      <c r="U150" s="14">
        <v>20</v>
      </c>
      <c r="V150" s="14">
        <v>10</v>
      </c>
      <c r="W150" s="14">
        <v>1</v>
      </c>
      <c r="X150" s="14">
        <v>0</v>
      </c>
      <c r="Y150" s="14">
        <v>1</v>
      </c>
      <c r="Z150" s="14">
        <v>0</v>
      </c>
      <c r="AA150" s="14">
        <v>5</v>
      </c>
      <c r="AB150" s="14">
        <v>3</v>
      </c>
      <c r="AC150" s="14">
        <v>13</v>
      </c>
      <c r="AD150" s="14">
        <v>5</v>
      </c>
      <c r="AE150" s="14">
        <v>1</v>
      </c>
      <c r="AF150" s="14">
        <v>0</v>
      </c>
      <c r="AG150" s="14">
        <v>14</v>
      </c>
      <c r="AH150" s="14">
        <v>6</v>
      </c>
      <c r="AI150" s="473">
        <v>55</v>
      </c>
      <c r="AJ150" s="473">
        <v>24</v>
      </c>
      <c r="AK150" s="14" t="s">
        <v>345</v>
      </c>
      <c r="AL150" s="14" t="s">
        <v>233</v>
      </c>
      <c r="AM150" s="14">
        <v>4</v>
      </c>
      <c r="AN150" s="14">
        <v>1</v>
      </c>
      <c r="AO150" s="14">
        <v>1</v>
      </c>
      <c r="AP150" s="14">
        <v>1</v>
      </c>
      <c r="AQ150" s="14">
        <v>1</v>
      </c>
      <c r="AR150" s="14">
        <v>1</v>
      </c>
      <c r="AS150" s="14">
        <v>1</v>
      </c>
      <c r="AT150" s="14">
        <v>10</v>
      </c>
      <c r="AU150" s="14">
        <v>9</v>
      </c>
      <c r="AV150" s="14">
        <v>0</v>
      </c>
      <c r="AW150" s="14">
        <v>9</v>
      </c>
      <c r="AX150" s="14">
        <v>19</v>
      </c>
      <c r="AY150" s="14">
        <v>2</v>
      </c>
      <c r="AZ150" s="14">
        <v>0</v>
      </c>
      <c r="BA150" s="14">
        <v>1</v>
      </c>
      <c r="BB150" s="14">
        <v>22</v>
      </c>
      <c r="BC150" s="14">
        <v>6</v>
      </c>
      <c r="BD150" s="14">
        <v>1</v>
      </c>
      <c r="BE150" s="14">
        <v>1</v>
      </c>
      <c r="BF150" s="14">
        <v>0</v>
      </c>
      <c r="BH150"/>
      <c r="BI150"/>
      <c r="BJ150"/>
      <c r="BK150"/>
      <c r="BL150"/>
      <c r="BM150"/>
    </row>
    <row r="151" spans="1:66" ht="15" customHeight="1">
      <c r="A151" s="14" t="s">
        <v>345</v>
      </c>
      <c r="B151" s="14" t="s">
        <v>325</v>
      </c>
      <c r="C151" s="14">
        <v>126</v>
      </c>
      <c r="D151" s="14">
        <v>54</v>
      </c>
      <c r="E151" s="14">
        <v>36</v>
      </c>
      <c r="F151" s="14">
        <v>21</v>
      </c>
      <c r="G151" s="14">
        <v>0</v>
      </c>
      <c r="H151" s="14">
        <v>0</v>
      </c>
      <c r="I151" s="14">
        <v>28</v>
      </c>
      <c r="J151" s="14">
        <v>5</v>
      </c>
      <c r="K151" s="14">
        <v>42</v>
      </c>
      <c r="L151" s="14">
        <v>25</v>
      </c>
      <c r="M151" s="14">
        <v>0</v>
      </c>
      <c r="N151" s="14">
        <v>0</v>
      </c>
      <c r="O151" s="14">
        <v>10</v>
      </c>
      <c r="P151" s="14">
        <v>2</v>
      </c>
      <c r="Q151" s="473">
        <v>242</v>
      </c>
      <c r="R151" s="473">
        <v>107</v>
      </c>
      <c r="S151" s="14" t="s">
        <v>345</v>
      </c>
      <c r="T151" s="14" t="s">
        <v>325</v>
      </c>
      <c r="U151" s="14">
        <v>18</v>
      </c>
      <c r="V151" s="14">
        <v>3</v>
      </c>
      <c r="W151" s="14">
        <v>2</v>
      </c>
      <c r="X151" s="14">
        <v>0</v>
      </c>
      <c r="Y151" s="14">
        <v>0</v>
      </c>
      <c r="Z151" s="14">
        <v>0</v>
      </c>
      <c r="AA151" s="14">
        <v>4</v>
      </c>
      <c r="AB151" s="14">
        <v>1</v>
      </c>
      <c r="AC151" s="14">
        <v>14</v>
      </c>
      <c r="AD151" s="14">
        <v>6</v>
      </c>
      <c r="AE151" s="14">
        <v>0</v>
      </c>
      <c r="AF151" s="14">
        <v>0</v>
      </c>
      <c r="AG151" s="14">
        <v>3</v>
      </c>
      <c r="AH151" s="14">
        <v>1</v>
      </c>
      <c r="AI151" s="473">
        <v>41</v>
      </c>
      <c r="AJ151" s="473">
        <v>11</v>
      </c>
      <c r="AK151" s="14" t="s">
        <v>345</v>
      </c>
      <c r="AL151" s="14" t="s">
        <v>325</v>
      </c>
      <c r="AM151" s="14">
        <v>2</v>
      </c>
      <c r="AN151" s="14">
        <v>1</v>
      </c>
      <c r="AO151" s="14">
        <v>0</v>
      </c>
      <c r="AP151" s="14">
        <v>1</v>
      </c>
      <c r="AQ151" s="14">
        <v>1</v>
      </c>
      <c r="AR151" s="14">
        <v>0</v>
      </c>
      <c r="AS151" s="14">
        <v>1</v>
      </c>
      <c r="AT151" s="14">
        <v>6</v>
      </c>
      <c r="AU151" s="14">
        <v>3</v>
      </c>
      <c r="AV151" s="14">
        <v>3</v>
      </c>
      <c r="AW151" s="14">
        <v>6</v>
      </c>
      <c r="AX151" s="14">
        <v>9</v>
      </c>
      <c r="AY151" s="14">
        <v>0</v>
      </c>
      <c r="AZ151" s="14">
        <v>0</v>
      </c>
      <c r="BA151" s="14">
        <v>1</v>
      </c>
      <c r="BB151" s="14">
        <v>10</v>
      </c>
      <c r="BC151" s="14">
        <v>5</v>
      </c>
      <c r="BD151" s="14">
        <v>1</v>
      </c>
      <c r="BE151" s="14">
        <v>1</v>
      </c>
      <c r="BF151" s="14">
        <v>0</v>
      </c>
      <c r="BH151"/>
      <c r="BI151"/>
      <c r="BJ151"/>
      <c r="BK151"/>
      <c r="BL151"/>
    </row>
    <row r="152" spans="1:66" ht="15" hidden="1" customHeight="1">
      <c r="A152" s="16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75">
        <f>+C152+E152+G152+I152+K152+M152+O152</f>
        <v>0</v>
      </c>
      <c r="R152" s="75">
        <f>+D152+F152+H152+J152+L152+N152+P152</f>
        <v>0</v>
      </c>
      <c r="S152" s="8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75"/>
      <c r="AJ152" s="75"/>
      <c r="AK152" s="8"/>
      <c r="AL152" s="52"/>
      <c r="AM152" s="9"/>
      <c r="AN152" s="9"/>
      <c r="AO152" s="9"/>
      <c r="AP152" s="9"/>
      <c r="AQ152" s="9"/>
      <c r="AR152" s="9"/>
      <c r="AS152" s="9"/>
      <c r="AT152" s="199"/>
      <c r="AU152" s="9"/>
      <c r="AV152" s="9"/>
      <c r="AW152" s="9"/>
      <c r="AX152" s="9"/>
      <c r="AY152" s="9"/>
      <c r="AZ152" s="9"/>
      <c r="BA152" s="9"/>
      <c r="BB152" s="29"/>
      <c r="BC152" s="9"/>
      <c r="BD152" s="9"/>
      <c r="BE152" s="16"/>
      <c r="BF152" s="16"/>
      <c r="BH152"/>
    </row>
    <row r="153" spans="1:66" ht="15" hidden="1" customHeight="1">
      <c r="A153" s="16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75">
        <f>+C153+E153+G153+I153+K153+M153+O153</f>
        <v>0</v>
      </c>
      <c r="R153" s="75">
        <f>+D153+F153+H153+J153+L153+N153+P153</f>
        <v>0</v>
      </c>
      <c r="S153" s="8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75">
        <f>U153+W153+Y153+AA153+AC153+AE153+AG153</f>
        <v>0</v>
      </c>
      <c r="AJ153" s="75">
        <f>V153+X153+Z153+AB153+AD153+AF153+AH153</f>
        <v>0</v>
      </c>
      <c r="AK153" s="8"/>
      <c r="AL153" s="52"/>
      <c r="AM153" s="9"/>
      <c r="AN153" s="9"/>
      <c r="AO153" s="9"/>
      <c r="AP153" s="9"/>
      <c r="AQ153" s="9"/>
      <c r="AR153" s="9"/>
      <c r="AS153" s="9"/>
      <c r="AT153" s="199"/>
      <c r="AU153" s="9"/>
      <c r="AV153" s="9"/>
      <c r="AW153" s="9"/>
      <c r="AX153" s="9"/>
      <c r="AY153" s="9"/>
      <c r="AZ153" s="9"/>
      <c r="BA153" s="9"/>
      <c r="BB153" s="29"/>
      <c r="BC153" s="9"/>
      <c r="BD153" s="9"/>
      <c r="BE153" s="16"/>
      <c r="BF153" s="16"/>
      <c r="BH153"/>
    </row>
    <row r="154" spans="1:66">
      <c r="A154" s="82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153"/>
      <c r="R154" s="153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153"/>
      <c r="AJ154" s="153"/>
      <c r="AK154" s="34"/>
      <c r="AL154" s="53"/>
      <c r="AM154" s="35"/>
      <c r="AN154" s="35"/>
      <c r="AO154" s="35"/>
      <c r="AP154" s="35"/>
      <c r="AQ154" s="35"/>
      <c r="AR154" s="35"/>
      <c r="AS154" s="35"/>
      <c r="AT154" s="200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82"/>
      <c r="BF154" s="82"/>
      <c r="BH154"/>
    </row>
    <row r="155" spans="1:66"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148"/>
      <c r="R155" s="148"/>
      <c r="S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148"/>
      <c r="AJ155" s="148"/>
      <c r="AK155" s="20"/>
      <c r="AM155" s="20"/>
      <c r="AN155" s="20"/>
      <c r="AO155" s="20"/>
      <c r="AP155" s="20"/>
      <c r="AQ155" s="20"/>
      <c r="AR155" s="20"/>
      <c r="AS155" s="20"/>
      <c r="AT155" s="58"/>
      <c r="AU155" s="20"/>
      <c r="AV155" s="20"/>
      <c r="AW155" s="20"/>
      <c r="AX155" s="20"/>
      <c r="AY155" s="20"/>
      <c r="AZ155" s="20"/>
      <c r="BA155" s="20"/>
      <c r="BB155" s="20"/>
      <c r="BH155"/>
    </row>
    <row r="156" spans="1:66">
      <c r="A156" s="21" t="s">
        <v>423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147"/>
      <c r="Q156" s="147"/>
      <c r="R156" s="21"/>
      <c r="S156" s="21" t="s">
        <v>424</v>
      </c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147"/>
      <c r="AI156" s="147"/>
      <c r="AJ156" s="21"/>
      <c r="AK156" s="21" t="s">
        <v>28</v>
      </c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33"/>
      <c r="BE156" s="33"/>
      <c r="BF156" s="33"/>
      <c r="BG156"/>
    </row>
    <row r="157" spans="1:66">
      <c r="A157" s="21" t="s">
        <v>190</v>
      </c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147"/>
      <c r="Q157" s="147"/>
      <c r="R157" s="21"/>
      <c r="S157" s="21" t="s">
        <v>190</v>
      </c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147"/>
      <c r="AI157" s="147"/>
      <c r="AJ157" s="21"/>
      <c r="AK157" s="21" t="s">
        <v>193</v>
      </c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33"/>
      <c r="BE157" s="33"/>
      <c r="BF157" s="33"/>
      <c r="BG157"/>
    </row>
    <row r="158" spans="1:66">
      <c r="A158" s="21" t="s">
        <v>279</v>
      </c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147"/>
      <c r="Q158" s="147"/>
      <c r="R158" s="21"/>
      <c r="S158" s="21" t="s">
        <v>279</v>
      </c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147"/>
      <c r="AI158" s="147"/>
      <c r="AJ158" s="21"/>
      <c r="AK158" s="21" t="s">
        <v>279</v>
      </c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33"/>
      <c r="BE158" s="33"/>
      <c r="BF158" s="33"/>
      <c r="BG158"/>
      <c r="BH158"/>
      <c r="BI158"/>
      <c r="BJ158"/>
      <c r="BK158"/>
      <c r="BL158"/>
    </row>
    <row r="160" spans="1:66">
      <c r="A160" s="57" t="s">
        <v>265</v>
      </c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1" t="s">
        <v>112</v>
      </c>
      <c r="P160" s="21"/>
      <c r="Q160" s="148"/>
      <c r="R160" s="148"/>
      <c r="S160" s="57" t="s">
        <v>265</v>
      </c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 t="s">
        <v>112</v>
      </c>
      <c r="AH160" s="21"/>
      <c r="AI160" s="148"/>
      <c r="AJ160" s="148"/>
      <c r="AK160" s="57" t="s">
        <v>265</v>
      </c>
      <c r="AM160" s="20"/>
      <c r="AN160" s="20"/>
      <c r="AO160" s="20"/>
      <c r="AP160" s="20"/>
      <c r="AQ160" s="20"/>
      <c r="AR160" s="20"/>
      <c r="AS160" s="20"/>
      <c r="AT160" s="58"/>
      <c r="AU160" s="20"/>
      <c r="AV160" s="20"/>
      <c r="AW160" s="20"/>
      <c r="AX160" s="20"/>
      <c r="AY160" s="20"/>
      <c r="AZ160" s="20"/>
      <c r="BB160" s="21"/>
      <c r="BE160" s="21" t="s">
        <v>112</v>
      </c>
    </row>
    <row r="161" spans="1:67"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148"/>
      <c r="R161" s="148"/>
      <c r="S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148"/>
      <c r="AJ161" s="148"/>
      <c r="AK161" s="20"/>
      <c r="AM161" s="20"/>
      <c r="AN161" s="20"/>
      <c r="AO161" s="20"/>
      <c r="AP161" s="20"/>
      <c r="AQ161" s="20"/>
      <c r="AR161" s="20"/>
      <c r="AS161" s="20"/>
      <c r="AT161" s="58"/>
      <c r="AU161" s="20"/>
      <c r="AV161" s="20"/>
      <c r="AW161" s="20"/>
      <c r="AX161" s="20"/>
      <c r="AY161" s="20"/>
      <c r="AZ161" s="20"/>
      <c r="BA161" s="20"/>
      <c r="BB161" s="20"/>
    </row>
    <row r="162" spans="1:67" s="363" customFormat="1" ht="16.5" customHeight="1">
      <c r="A162" s="395"/>
      <c r="B162" s="325"/>
      <c r="C162" s="326" t="s">
        <v>97</v>
      </c>
      <c r="D162" s="327"/>
      <c r="E162" s="326" t="s">
        <v>98</v>
      </c>
      <c r="F162" s="327"/>
      <c r="G162" s="326" t="s">
        <v>99</v>
      </c>
      <c r="H162" s="327"/>
      <c r="I162" s="326" t="s">
        <v>100</v>
      </c>
      <c r="J162" s="327"/>
      <c r="K162" s="326" t="s">
        <v>101</v>
      </c>
      <c r="L162" s="327"/>
      <c r="M162" s="326" t="s">
        <v>102</v>
      </c>
      <c r="N162" s="327"/>
      <c r="O162" s="326" t="s">
        <v>103</v>
      </c>
      <c r="P162" s="327"/>
      <c r="Q162" s="476" t="s">
        <v>73</v>
      </c>
      <c r="R162" s="477"/>
      <c r="S162" s="325"/>
      <c r="T162" s="325"/>
      <c r="U162" s="326" t="s">
        <v>97</v>
      </c>
      <c r="V162" s="327"/>
      <c r="W162" s="326" t="s">
        <v>98</v>
      </c>
      <c r="X162" s="327"/>
      <c r="Y162" s="326" t="s">
        <v>99</v>
      </c>
      <c r="Z162" s="327"/>
      <c r="AA162" s="326" t="s">
        <v>100</v>
      </c>
      <c r="AB162" s="327"/>
      <c r="AC162" s="326" t="s">
        <v>101</v>
      </c>
      <c r="AD162" s="327"/>
      <c r="AE162" s="326" t="s">
        <v>102</v>
      </c>
      <c r="AF162" s="327"/>
      <c r="AG162" s="326" t="s">
        <v>103</v>
      </c>
      <c r="AH162" s="327"/>
      <c r="AI162" s="476" t="s">
        <v>73</v>
      </c>
      <c r="AJ162" s="477"/>
      <c r="AK162" s="325"/>
      <c r="AL162" s="357"/>
      <c r="AM162" s="150" t="s">
        <v>277</v>
      </c>
      <c r="AN162" s="358"/>
      <c r="AO162" s="358"/>
      <c r="AP162" s="358"/>
      <c r="AQ162" s="358"/>
      <c r="AR162" s="358"/>
      <c r="AS162" s="358"/>
      <c r="AT162" s="359"/>
      <c r="AU162" s="360" t="s">
        <v>47</v>
      </c>
      <c r="AV162" s="361"/>
      <c r="AW162" s="362"/>
      <c r="AX162" s="209" t="s">
        <v>259</v>
      </c>
      <c r="AY162" s="241"/>
      <c r="AZ162" s="92"/>
      <c r="BA162" s="404"/>
      <c r="BB162" s="91"/>
      <c r="BC162" s="405"/>
      <c r="BD162" s="312" t="s">
        <v>176</v>
      </c>
      <c r="BE162" s="303"/>
      <c r="BF162" s="317">
        <v>0</v>
      </c>
      <c r="BO162" s="12"/>
    </row>
    <row r="163" spans="1:67" s="364" customFormat="1" ht="25.5" customHeight="1">
      <c r="A163" s="396" t="s">
        <v>338</v>
      </c>
      <c r="B163" s="186" t="s">
        <v>191</v>
      </c>
      <c r="C163" s="186" t="s">
        <v>257</v>
      </c>
      <c r="D163" s="186" t="s">
        <v>79</v>
      </c>
      <c r="E163" s="186" t="s">
        <v>257</v>
      </c>
      <c r="F163" s="186" t="s">
        <v>79</v>
      </c>
      <c r="G163" s="186" t="s">
        <v>257</v>
      </c>
      <c r="H163" s="186" t="s">
        <v>79</v>
      </c>
      <c r="I163" s="186" t="s">
        <v>257</v>
      </c>
      <c r="J163" s="186" t="s">
        <v>79</v>
      </c>
      <c r="K163" s="186" t="s">
        <v>257</v>
      </c>
      <c r="L163" s="186" t="s">
        <v>79</v>
      </c>
      <c r="M163" s="186" t="s">
        <v>257</v>
      </c>
      <c r="N163" s="186" t="s">
        <v>79</v>
      </c>
      <c r="O163" s="186" t="s">
        <v>257</v>
      </c>
      <c r="P163" s="186" t="s">
        <v>79</v>
      </c>
      <c r="Q163" s="490" t="s">
        <v>257</v>
      </c>
      <c r="R163" s="490" t="s">
        <v>79</v>
      </c>
      <c r="S163" s="396" t="s">
        <v>338</v>
      </c>
      <c r="T163" s="186" t="s">
        <v>191</v>
      </c>
      <c r="U163" s="186" t="s">
        <v>257</v>
      </c>
      <c r="V163" s="186" t="s">
        <v>79</v>
      </c>
      <c r="W163" s="186" t="s">
        <v>257</v>
      </c>
      <c r="X163" s="186" t="s">
        <v>79</v>
      </c>
      <c r="Y163" s="186" t="s">
        <v>257</v>
      </c>
      <c r="Z163" s="186" t="s">
        <v>79</v>
      </c>
      <c r="AA163" s="186" t="s">
        <v>257</v>
      </c>
      <c r="AB163" s="186" t="s">
        <v>79</v>
      </c>
      <c r="AC163" s="186" t="s">
        <v>257</v>
      </c>
      <c r="AD163" s="186" t="s">
        <v>79</v>
      </c>
      <c r="AE163" s="186" t="s">
        <v>257</v>
      </c>
      <c r="AF163" s="186" t="s">
        <v>79</v>
      </c>
      <c r="AG163" s="186" t="s">
        <v>257</v>
      </c>
      <c r="AH163" s="186" t="s">
        <v>79</v>
      </c>
      <c r="AI163" s="490" t="s">
        <v>257</v>
      </c>
      <c r="AJ163" s="490" t="s">
        <v>79</v>
      </c>
      <c r="AK163" s="396" t="s">
        <v>338</v>
      </c>
      <c r="AL163" s="186" t="s">
        <v>191</v>
      </c>
      <c r="AM163" s="355" t="s">
        <v>97</v>
      </c>
      <c r="AN163" s="355" t="s">
        <v>105</v>
      </c>
      <c r="AO163" s="355" t="s">
        <v>106</v>
      </c>
      <c r="AP163" s="355" t="s">
        <v>107</v>
      </c>
      <c r="AQ163" s="355" t="s">
        <v>108</v>
      </c>
      <c r="AR163" s="355" t="s">
        <v>109</v>
      </c>
      <c r="AS163" s="355" t="s">
        <v>110</v>
      </c>
      <c r="AT163" s="356" t="s">
        <v>73</v>
      </c>
      <c r="AU163" s="365" t="s">
        <v>183</v>
      </c>
      <c r="AV163" s="339" t="s">
        <v>184</v>
      </c>
      <c r="AW163" s="339" t="s">
        <v>182</v>
      </c>
      <c r="AX163" s="343" t="s">
        <v>258</v>
      </c>
      <c r="AY163" s="271" t="s">
        <v>185</v>
      </c>
      <c r="AZ163" s="271" t="s">
        <v>90</v>
      </c>
      <c r="BA163" s="271" t="s">
        <v>186</v>
      </c>
      <c r="BB163" s="272" t="s">
        <v>339</v>
      </c>
      <c r="BC163" s="271" t="s">
        <v>58</v>
      </c>
      <c r="BD163" s="300" t="s">
        <v>65</v>
      </c>
      <c r="BE163" s="294" t="s">
        <v>63</v>
      </c>
      <c r="BF163" s="300" t="s">
        <v>66</v>
      </c>
      <c r="BO163" s="12"/>
    </row>
    <row r="164" spans="1:67">
      <c r="A164" s="105"/>
      <c r="B164" s="6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491"/>
      <c r="R164" s="491"/>
      <c r="S164" s="67"/>
      <c r="T164" s="6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491"/>
      <c r="AJ164" s="491"/>
      <c r="AK164" s="67"/>
      <c r="AL164" s="6"/>
      <c r="AM164" s="183"/>
      <c r="AN164" s="183"/>
      <c r="AO164" s="183"/>
      <c r="AP164" s="183"/>
      <c r="AQ164" s="183"/>
      <c r="AR164" s="183"/>
      <c r="AS164" s="183"/>
      <c r="AT164" s="138"/>
      <c r="AU164" s="180"/>
      <c r="AV164" s="187"/>
      <c r="AW164" s="180"/>
      <c r="AX164" s="178"/>
      <c r="AY164" s="178"/>
      <c r="AZ164" s="138"/>
      <c r="BA164" s="178"/>
      <c r="BB164" s="138"/>
      <c r="BC164" s="180"/>
      <c r="BD164" s="180"/>
      <c r="BE164" s="105"/>
      <c r="BF164" s="105"/>
    </row>
    <row r="165" spans="1:67">
      <c r="A165" s="16"/>
      <c r="B165" s="8" t="s">
        <v>81</v>
      </c>
      <c r="C165" s="8">
        <f>SUM(C167:C186)</f>
        <v>1953</v>
      </c>
      <c r="D165" s="8">
        <f t="shared" ref="D165:R165" si="19">SUM(D167:D186)</f>
        <v>772</v>
      </c>
      <c r="E165" s="8">
        <f t="shared" si="19"/>
        <v>810</v>
      </c>
      <c r="F165" s="8">
        <f t="shared" si="19"/>
        <v>356</v>
      </c>
      <c r="G165" s="8">
        <f t="shared" si="19"/>
        <v>88</v>
      </c>
      <c r="H165" s="8">
        <f t="shared" si="19"/>
        <v>17</v>
      </c>
      <c r="I165" s="8">
        <f t="shared" si="19"/>
        <v>793</v>
      </c>
      <c r="J165" s="8">
        <f t="shared" si="19"/>
        <v>291</v>
      </c>
      <c r="K165" s="8">
        <f t="shared" si="19"/>
        <v>1098</v>
      </c>
      <c r="L165" s="8">
        <f t="shared" si="19"/>
        <v>511</v>
      </c>
      <c r="M165" s="8">
        <f t="shared" si="19"/>
        <v>39</v>
      </c>
      <c r="N165" s="8">
        <f t="shared" si="19"/>
        <v>8</v>
      </c>
      <c r="O165" s="8">
        <f t="shared" si="19"/>
        <v>483</v>
      </c>
      <c r="P165" s="8">
        <f t="shared" si="19"/>
        <v>136</v>
      </c>
      <c r="Q165" s="75">
        <f t="shared" si="19"/>
        <v>5264</v>
      </c>
      <c r="R165" s="75">
        <f t="shared" si="19"/>
        <v>2091</v>
      </c>
      <c r="S165" s="8"/>
      <c r="T165" s="8" t="s">
        <v>81</v>
      </c>
      <c r="U165" s="8">
        <f>SUM(U167:U186)</f>
        <v>309</v>
      </c>
      <c r="V165" s="8">
        <f t="shared" ref="V165:AJ165" si="20">SUM(V167:V186)</f>
        <v>130</v>
      </c>
      <c r="W165" s="8">
        <f t="shared" si="20"/>
        <v>40</v>
      </c>
      <c r="X165" s="8">
        <f t="shared" si="20"/>
        <v>23</v>
      </c>
      <c r="Y165" s="8">
        <f t="shared" si="20"/>
        <v>13</v>
      </c>
      <c r="Z165" s="8">
        <f t="shared" si="20"/>
        <v>2</v>
      </c>
      <c r="AA165" s="8">
        <f t="shared" si="20"/>
        <v>59</v>
      </c>
      <c r="AB165" s="8">
        <f t="shared" si="20"/>
        <v>22</v>
      </c>
      <c r="AC165" s="8">
        <f t="shared" si="20"/>
        <v>372</v>
      </c>
      <c r="AD165" s="8">
        <f t="shared" si="20"/>
        <v>160</v>
      </c>
      <c r="AE165" s="8">
        <f t="shared" si="20"/>
        <v>16</v>
      </c>
      <c r="AF165" s="8">
        <f t="shared" si="20"/>
        <v>5</v>
      </c>
      <c r="AG165" s="8">
        <f t="shared" si="20"/>
        <v>176</v>
      </c>
      <c r="AH165" s="8">
        <f t="shared" si="20"/>
        <v>45</v>
      </c>
      <c r="AI165" s="75">
        <f t="shared" si="20"/>
        <v>985</v>
      </c>
      <c r="AJ165" s="75">
        <f t="shared" si="20"/>
        <v>387</v>
      </c>
      <c r="AK165" s="8"/>
      <c r="AL165" s="8" t="s">
        <v>81</v>
      </c>
      <c r="AM165" s="8">
        <f>SUM(AM167:AM186)</f>
        <v>45</v>
      </c>
      <c r="AN165" s="8">
        <f t="shared" ref="AN165:BF165" si="21">SUM(AN167:AN186)</f>
        <v>19</v>
      </c>
      <c r="AO165" s="8">
        <f t="shared" si="21"/>
        <v>4</v>
      </c>
      <c r="AP165" s="8">
        <f t="shared" si="21"/>
        <v>22</v>
      </c>
      <c r="AQ165" s="8">
        <f t="shared" si="21"/>
        <v>27</v>
      </c>
      <c r="AR165" s="8">
        <f t="shared" si="21"/>
        <v>4</v>
      </c>
      <c r="AS165" s="8">
        <f t="shared" si="21"/>
        <v>19</v>
      </c>
      <c r="AT165" s="8">
        <f t="shared" si="21"/>
        <v>140</v>
      </c>
      <c r="AU165" s="8">
        <f t="shared" si="21"/>
        <v>127</v>
      </c>
      <c r="AV165" s="8">
        <f t="shared" si="21"/>
        <v>9</v>
      </c>
      <c r="AW165" s="8">
        <f t="shared" si="21"/>
        <v>136</v>
      </c>
      <c r="AX165" s="8">
        <f t="shared" si="21"/>
        <v>291</v>
      </c>
      <c r="AY165" s="8">
        <f t="shared" si="21"/>
        <v>9</v>
      </c>
      <c r="AZ165" s="8">
        <f t="shared" si="21"/>
        <v>4</v>
      </c>
      <c r="BA165" s="8">
        <f t="shared" si="21"/>
        <v>5</v>
      </c>
      <c r="BB165" s="8">
        <f t="shared" si="21"/>
        <v>309</v>
      </c>
      <c r="BC165" s="8">
        <f t="shared" si="21"/>
        <v>147</v>
      </c>
      <c r="BD165" s="8">
        <f t="shared" si="21"/>
        <v>21</v>
      </c>
      <c r="BE165" s="8">
        <f t="shared" si="21"/>
        <v>21</v>
      </c>
      <c r="BF165" s="8">
        <f t="shared" si="21"/>
        <v>0</v>
      </c>
    </row>
    <row r="166" spans="1:67">
      <c r="A166" s="16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75"/>
      <c r="R166" s="75"/>
      <c r="S166" s="8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75"/>
      <c r="AJ166" s="75"/>
      <c r="AK166" s="9"/>
      <c r="AL166" s="9"/>
      <c r="AM166" s="9"/>
      <c r="AN166" s="9"/>
      <c r="AO166" s="9"/>
      <c r="AP166" s="9"/>
      <c r="AQ166" s="9"/>
      <c r="AR166" s="9"/>
      <c r="AS166" s="9"/>
      <c r="AT166" s="20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16"/>
      <c r="BF166" s="16"/>
    </row>
    <row r="167" spans="1:67" ht="15" customHeight="1">
      <c r="A167" s="14" t="s">
        <v>326</v>
      </c>
      <c r="B167" s="14" t="s">
        <v>54</v>
      </c>
      <c r="C167" s="14">
        <v>42</v>
      </c>
      <c r="D167" s="14">
        <v>25</v>
      </c>
      <c r="E167" s="14">
        <v>0</v>
      </c>
      <c r="F167" s="14">
        <v>0</v>
      </c>
      <c r="G167" s="14">
        <v>0</v>
      </c>
      <c r="H167" s="14">
        <v>0</v>
      </c>
      <c r="I167" s="14">
        <v>15</v>
      </c>
      <c r="J167" s="14">
        <v>10</v>
      </c>
      <c r="K167" s="14">
        <v>9</v>
      </c>
      <c r="L167" s="14">
        <v>5</v>
      </c>
      <c r="M167" s="14">
        <v>0</v>
      </c>
      <c r="N167" s="14">
        <v>0</v>
      </c>
      <c r="O167" s="14">
        <v>0</v>
      </c>
      <c r="P167" s="14">
        <v>0</v>
      </c>
      <c r="Q167" s="473">
        <v>66</v>
      </c>
      <c r="R167" s="473">
        <v>40</v>
      </c>
      <c r="S167" s="14" t="s">
        <v>326</v>
      </c>
      <c r="T167" s="14" t="s">
        <v>54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473">
        <v>0</v>
      </c>
      <c r="AJ167" s="473">
        <v>0</v>
      </c>
      <c r="AK167" s="14" t="s">
        <v>326</v>
      </c>
      <c r="AL167" s="14" t="s">
        <v>54</v>
      </c>
      <c r="AM167" s="14">
        <v>1</v>
      </c>
      <c r="AN167" s="14">
        <v>0</v>
      </c>
      <c r="AO167" s="14">
        <v>0</v>
      </c>
      <c r="AP167" s="14">
        <v>1</v>
      </c>
      <c r="AQ167" s="14">
        <v>1</v>
      </c>
      <c r="AR167" s="14">
        <v>0</v>
      </c>
      <c r="AS167" s="14">
        <v>0</v>
      </c>
      <c r="AT167" s="14">
        <v>3</v>
      </c>
      <c r="AU167" s="14">
        <v>3</v>
      </c>
      <c r="AV167" s="14">
        <v>0</v>
      </c>
      <c r="AW167" s="14">
        <v>3</v>
      </c>
      <c r="AX167" s="14">
        <v>2</v>
      </c>
      <c r="AY167" s="14">
        <v>3</v>
      </c>
      <c r="AZ167" s="14">
        <v>0</v>
      </c>
      <c r="BA167" s="14">
        <v>0</v>
      </c>
      <c r="BB167" s="14">
        <f>+AX167+AY167+AZ167+BA167</f>
        <v>5</v>
      </c>
      <c r="BC167" s="14">
        <v>0</v>
      </c>
      <c r="BD167" s="14">
        <v>1</v>
      </c>
      <c r="BE167" s="14">
        <v>1</v>
      </c>
      <c r="BF167" s="14">
        <v>0</v>
      </c>
      <c r="BH167"/>
      <c r="BI167"/>
      <c r="BJ167"/>
      <c r="BK167"/>
      <c r="BL167"/>
      <c r="BM167"/>
    </row>
    <row r="168" spans="1:67" ht="15" customHeight="1">
      <c r="A168" s="14" t="s">
        <v>326</v>
      </c>
      <c r="B168" s="14" t="s">
        <v>327</v>
      </c>
      <c r="C168" s="14">
        <v>101</v>
      </c>
      <c r="D168" s="14">
        <v>38</v>
      </c>
      <c r="E168" s="14">
        <v>61</v>
      </c>
      <c r="F168" s="14">
        <v>26</v>
      </c>
      <c r="G168" s="14">
        <v>0</v>
      </c>
      <c r="H168" s="14">
        <v>0</v>
      </c>
      <c r="I168" s="14">
        <v>34</v>
      </c>
      <c r="J168" s="14">
        <v>17</v>
      </c>
      <c r="K168" s="14">
        <v>75</v>
      </c>
      <c r="L168" s="14">
        <v>45</v>
      </c>
      <c r="M168" s="14">
        <v>0</v>
      </c>
      <c r="N168" s="14">
        <v>0</v>
      </c>
      <c r="O168" s="14">
        <v>20</v>
      </c>
      <c r="P168" s="14">
        <v>3</v>
      </c>
      <c r="Q168" s="473">
        <v>291</v>
      </c>
      <c r="R168" s="473">
        <v>129</v>
      </c>
      <c r="S168" s="14" t="s">
        <v>326</v>
      </c>
      <c r="T168" s="14" t="s">
        <v>327</v>
      </c>
      <c r="U168" s="14">
        <v>6</v>
      </c>
      <c r="V168" s="14">
        <v>3</v>
      </c>
      <c r="W168" s="14">
        <v>2</v>
      </c>
      <c r="X168" s="14">
        <v>1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473">
        <v>8</v>
      </c>
      <c r="AJ168" s="473">
        <v>4</v>
      </c>
      <c r="AK168" s="14" t="s">
        <v>326</v>
      </c>
      <c r="AL168" s="14" t="s">
        <v>327</v>
      </c>
      <c r="AM168" s="14">
        <v>2</v>
      </c>
      <c r="AN168" s="14">
        <v>1</v>
      </c>
      <c r="AO168" s="14">
        <v>0</v>
      </c>
      <c r="AP168" s="14">
        <v>1</v>
      </c>
      <c r="AQ168" s="14">
        <v>1</v>
      </c>
      <c r="AR168" s="14">
        <v>0</v>
      </c>
      <c r="AS168" s="14">
        <v>1</v>
      </c>
      <c r="AT168" s="14">
        <v>6</v>
      </c>
      <c r="AU168" s="14">
        <v>4</v>
      </c>
      <c r="AV168" s="14">
        <v>1</v>
      </c>
      <c r="AW168" s="14">
        <v>5</v>
      </c>
      <c r="AX168" s="14">
        <v>10</v>
      </c>
      <c r="AY168" s="14">
        <v>0</v>
      </c>
      <c r="AZ168" s="14">
        <v>0</v>
      </c>
      <c r="BA168" s="14">
        <v>0</v>
      </c>
      <c r="BB168" s="14">
        <f t="shared" ref="BB168:BB186" si="22">+AX168+AY168+AZ168+BA168</f>
        <v>10</v>
      </c>
      <c r="BC168" s="14">
        <v>8</v>
      </c>
      <c r="BD168" s="14">
        <v>1</v>
      </c>
      <c r="BE168" s="14">
        <v>1</v>
      </c>
      <c r="BF168" s="14">
        <v>0</v>
      </c>
      <c r="BH168"/>
      <c r="BI168"/>
      <c r="BJ168"/>
      <c r="BK168"/>
      <c r="BL168"/>
      <c r="BM168"/>
    </row>
    <row r="169" spans="1:67" ht="15" customHeight="1">
      <c r="A169" s="14" t="s">
        <v>326</v>
      </c>
      <c r="B169" s="14" t="s">
        <v>235</v>
      </c>
      <c r="C169" s="14">
        <v>18</v>
      </c>
      <c r="D169" s="14">
        <v>7</v>
      </c>
      <c r="E169" s="14">
        <v>0</v>
      </c>
      <c r="F169" s="14">
        <v>0</v>
      </c>
      <c r="G169" s="14">
        <v>0</v>
      </c>
      <c r="H169" s="14">
        <v>0</v>
      </c>
      <c r="I169" s="14">
        <v>26</v>
      </c>
      <c r="J169" s="14">
        <v>11</v>
      </c>
      <c r="K169" s="14">
        <v>16</v>
      </c>
      <c r="L169" s="14">
        <v>7</v>
      </c>
      <c r="M169" s="14">
        <v>0</v>
      </c>
      <c r="N169" s="14">
        <v>0</v>
      </c>
      <c r="O169" s="14">
        <v>0</v>
      </c>
      <c r="P169" s="14">
        <v>0</v>
      </c>
      <c r="Q169" s="473">
        <v>60</v>
      </c>
      <c r="R169" s="473">
        <v>25</v>
      </c>
      <c r="S169" s="14" t="s">
        <v>326</v>
      </c>
      <c r="T169" s="14" t="s">
        <v>235</v>
      </c>
      <c r="U169" s="14">
        <v>5</v>
      </c>
      <c r="V169" s="14">
        <v>2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4</v>
      </c>
      <c r="AD169" s="14">
        <v>2</v>
      </c>
      <c r="AE169" s="14">
        <v>0</v>
      </c>
      <c r="AF169" s="14">
        <v>0</v>
      </c>
      <c r="AG169" s="14">
        <v>0</v>
      </c>
      <c r="AH169" s="14">
        <v>0</v>
      </c>
      <c r="AI169" s="473">
        <v>9</v>
      </c>
      <c r="AJ169" s="473">
        <v>4</v>
      </c>
      <c r="AK169" s="14" t="s">
        <v>326</v>
      </c>
      <c r="AL169" s="14" t="s">
        <v>235</v>
      </c>
      <c r="AM169" s="14">
        <v>1</v>
      </c>
      <c r="AN169" s="14">
        <v>0</v>
      </c>
      <c r="AO169" s="14">
        <v>0</v>
      </c>
      <c r="AP169" s="14">
        <v>1</v>
      </c>
      <c r="AQ169" s="14">
        <v>1</v>
      </c>
      <c r="AR169" s="14">
        <v>0</v>
      </c>
      <c r="AS169" s="14">
        <v>0</v>
      </c>
      <c r="AT169" s="14">
        <v>3</v>
      </c>
      <c r="AU169" s="14">
        <v>2</v>
      </c>
      <c r="AV169" s="14">
        <v>0</v>
      </c>
      <c r="AW169" s="14">
        <v>2</v>
      </c>
      <c r="AX169" s="14">
        <v>7</v>
      </c>
      <c r="AY169" s="14">
        <v>0</v>
      </c>
      <c r="AZ169" s="14">
        <v>1</v>
      </c>
      <c r="BA169" s="14">
        <v>0</v>
      </c>
      <c r="BB169" s="14">
        <f t="shared" si="22"/>
        <v>8</v>
      </c>
      <c r="BC169" s="14">
        <v>6</v>
      </c>
      <c r="BD169" s="14">
        <v>1</v>
      </c>
      <c r="BE169" s="14">
        <v>1</v>
      </c>
      <c r="BF169" s="14">
        <v>0</v>
      </c>
      <c r="BH169"/>
      <c r="BI169"/>
      <c r="BJ169"/>
      <c r="BK169"/>
      <c r="BL169"/>
      <c r="BM169"/>
    </row>
    <row r="170" spans="1:67" ht="15" customHeight="1">
      <c r="A170" s="14" t="s">
        <v>326</v>
      </c>
      <c r="B170" s="14" t="s">
        <v>243</v>
      </c>
      <c r="C170" s="14">
        <v>38</v>
      </c>
      <c r="D170" s="14">
        <v>8</v>
      </c>
      <c r="E170" s="14">
        <v>27</v>
      </c>
      <c r="F170" s="14">
        <v>11</v>
      </c>
      <c r="G170" s="14">
        <v>0</v>
      </c>
      <c r="H170" s="14">
        <v>0</v>
      </c>
      <c r="I170" s="14">
        <v>0</v>
      </c>
      <c r="J170" s="14">
        <v>0</v>
      </c>
      <c r="K170" s="14">
        <v>14</v>
      </c>
      <c r="L170" s="14">
        <v>6</v>
      </c>
      <c r="M170" s="14">
        <v>0</v>
      </c>
      <c r="N170" s="14">
        <v>0</v>
      </c>
      <c r="O170" s="14">
        <v>0</v>
      </c>
      <c r="P170" s="14">
        <v>0</v>
      </c>
      <c r="Q170" s="473">
        <v>79</v>
      </c>
      <c r="R170" s="473">
        <v>25</v>
      </c>
      <c r="S170" s="14" t="s">
        <v>326</v>
      </c>
      <c r="T170" s="14" t="s">
        <v>243</v>
      </c>
      <c r="U170" s="14">
        <v>17</v>
      </c>
      <c r="V170" s="14">
        <v>3</v>
      </c>
      <c r="W170" s="14">
        <v>2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4</v>
      </c>
      <c r="AD170" s="14">
        <v>2</v>
      </c>
      <c r="AE170" s="14">
        <v>0</v>
      </c>
      <c r="AF170" s="14">
        <v>0</v>
      </c>
      <c r="AG170" s="14">
        <v>0</v>
      </c>
      <c r="AH170" s="14">
        <v>0</v>
      </c>
      <c r="AI170" s="473">
        <v>23</v>
      </c>
      <c r="AJ170" s="473">
        <v>5</v>
      </c>
      <c r="AK170" s="14" t="s">
        <v>326</v>
      </c>
      <c r="AL170" s="14" t="s">
        <v>243</v>
      </c>
      <c r="AM170" s="14">
        <v>1</v>
      </c>
      <c r="AN170" s="14">
        <v>1</v>
      </c>
      <c r="AO170" s="14">
        <v>0</v>
      </c>
      <c r="AP170" s="14">
        <v>0</v>
      </c>
      <c r="AQ170" s="14">
        <v>1</v>
      </c>
      <c r="AR170" s="14">
        <v>0</v>
      </c>
      <c r="AS170" s="14">
        <v>0</v>
      </c>
      <c r="AT170" s="14">
        <v>3</v>
      </c>
      <c r="AU170" s="14">
        <v>3</v>
      </c>
      <c r="AV170" s="14">
        <v>0</v>
      </c>
      <c r="AW170" s="14">
        <v>3</v>
      </c>
      <c r="AX170" s="14">
        <v>6</v>
      </c>
      <c r="AY170" s="14">
        <v>0</v>
      </c>
      <c r="AZ170" s="14">
        <v>1</v>
      </c>
      <c r="BA170" s="14">
        <v>0</v>
      </c>
      <c r="BB170" s="14">
        <f t="shared" si="22"/>
        <v>7</v>
      </c>
      <c r="BC170" s="14">
        <v>0</v>
      </c>
      <c r="BD170" s="14">
        <v>1</v>
      </c>
      <c r="BE170" s="14">
        <v>1</v>
      </c>
      <c r="BF170" s="14">
        <v>0</v>
      </c>
      <c r="BH170"/>
      <c r="BI170"/>
      <c r="BJ170"/>
      <c r="BK170"/>
      <c r="BL170"/>
      <c r="BM170"/>
    </row>
    <row r="171" spans="1:67" ht="15" customHeight="1">
      <c r="A171" s="14" t="s">
        <v>328</v>
      </c>
      <c r="B171" s="14" t="s">
        <v>329</v>
      </c>
      <c r="C171" s="14">
        <v>43</v>
      </c>
      <c r="D171" s="14">
        <v>11</v>
      </c>
      <c r="E171" s="14">
        <v>47</v>
      </c>
      <c r="F171" s="14">
        <v>20</v>
      </c>
      <c r="G171" s="14">
        <v>0</v>
      </c>
      <c r="H171" s="14">
        <v>0</v>
      </c>
      <c r="I171" s="14">
        <v>36</v>
      </c>
      <c r="J171" s="14">
        <v>10</v>
      </c>
      <c r="K171" s="14">
        <v>47</v>
      </c>
      <c r="L171" s="14">
        <v>10</v>
      </c>
      <c r="M171" s="14">
        <v>0</v>
      </c>
      <c r="N171" s="14">
        <v>0</v>
      </c>
      <c r="O171" s="14">
        <v>14</v>
      </c>
      <c r="P171" s="14">
        <v>2</v>
      </c>
      <c r="Q171" s="473">
        <v>187</v>
      </c>
      <c r="R171" s="473">
        <v>53</v>
      </c>
      <c r="S171" s="14" t="s">
        <v>328</v>
      </c>
      <c r="T171" s="14" t="s">
        <v>329</v>
      </c>
      <c r="U171" s="14">
        <v>3</v>
      </c>
      <c r="V171" s="14">
        <v>0</v>
      </c>
      <c r="W171" s="14">
        <v>3</v>
      </c>
      <c r="X171" s="14">
        <v>1</v>
      </c>
      <c r="Y171" s="14">
        <v>0</v>
      </c>
      <c r="Z171" s="14">
        <v>0</v>
      </c>
      <c r="AA171" s="14">
        <v>1</v>
      </c>
      <c r="AB171" s="14">
        <v>0</v>
      </c>
      <c r="AC171" s="14">
        <v>13</v>
      </c>
      <c r="AD171" s="14">
        <v>4</v>
      </c>
      <c r="AE171" s="14">
        <v>0</v>
      </c>
      <c r="AF171" s="14">
        <v>0</v>
      </c>
      <c r="AG171" s="14">
        <v>7</v>
      </c>
      <c r="AH171" s="14">
        <v>2</v>
      </c>
      <c r="AI171" s="473">
        <v>27</v>
      </c>
      <c r="AJ171" s="473">
        <v>7</v>
      </c>
      <c r="AK171" s="14" t="s">
        <v>328</v>
      </c>
      <c r="AL171" s="14" t="s">
        <v>329</v>
      </c>
      <c r="AM171" s="14">
        <v>1</v>
      </c>
      <c r="AN171" s="14">
        <v>1</v>
      </c>
      <c r="AO171" s="14">
        <v>0</v>
      </c>
      <c r="AP171" s="14">
        <v>1</v>
      </c>
      <c r="AQ171" s="14">
        <v>1</v>
      </c>
      <c r="AR171" s="14">
        <v>0</v>
      </c>
      <c r="AS171" s="14">
        <v>1</v>
      </c>
      <c r="AT171" s="14">
        <v>5</v>
      </c>
      <c r="AU171" s="14">
        <v>4</v>
      </c>
      <c r="AV171" s="14">
        <v>0</v>
      </c>
      <c r="AW171" s="14">
        <v>4</v>
      </c>
      <c r="AX171" s="14">
        <v>6</v>
      </c>
      <c r="AY171" s="14">
        <v>0</v>
      </c>
      <c r="AZ171" s="14">
        <v>0</v>
      </c>
      <c r="BA171" s="14">
        <v>0</v>
      </c>
      <c r="BB171" s="14">
        <f t="shared" si="22"/>
        <v>6</v>
      </c>
      <c r="BC171" s="14">
        <v>1</v>
      </c>
      <c r="BD171" s="14">
        <v>1</v>
      </c>
      <c r="BE171" s="14">
        <v>1</v>
      </c>
      <c r="BF171" s="14">
        <v>0</v>
      </c>
      <c r="BH171"/>
      <c r="BI171"/>
      <c r="BJ171"/>
      <c r="BK171"/>
      <c r="BL171"/>
      <c r="BM171"/>
    </row>
    <row r="172" spans="1:67" ht="15" customHeight="1">
      <c r="A172" s="14" t="s">
        <v>328</v>
      </c>
      <c r="B172" s="14" t="s">
        <v>330</v>
      </c>
      <c r="C172" s="14">
        <v>112</v>
      </c>
      <c r="D172" s="14">
        <v>46</v>
      </c>
      <c r="E172" s="14">
        <v>33</v>
      </c>
      <c r="F172" s="14">
        <v>16</v>
      </c>
      <c r="G172" s="14">
        <v>15</v>
      </c>
      <c r="H172" s="14">
        <v>4</v>
      </c>
      <c r="I172" s="14">
        <v>45</v>
      </c>
      <c r="J172" s="14">
        <v>18</v>
      </c>
      <c r="K172" s="14">
        <v>49</v>
      </c>
      <c r="L172" s="14">
        <v>33</v>
      </c>
      <c r="M172" s="14">
        <v>8</v>
      </c>
      <c r="N172" s="14">
        <v>2</v>
      </c>
      <c r="O172" s="14">
        <v>17</v>
      </c>
      <c r="P172" s="14">
        <v>4</v>
      </c>
      <c r="Q172" s="473">
        <v>279</v>
      </c>
      <c r="R172" s="473">
        <v>123</v>
      </c>
      <c r="S172" s="14" t="s">
        <v>328</v>
      </c>
      <c r="T172" s="14" t="s">
        <v>330</v>
      </c>
      <c r="U172" s="14">
        <v>8</v>
      </c>
      <c r="V172" s="14">
        <v>6</v>
      </c>
      <c r="W172" s="14">
        <v>2</v>
      </c>
      <c r="X172" s="14">
        <v>1</v>
      </c>
      <c r="Y172" s="14">
        <v>2</v>
      </c>
      <c r="Z172" s="14">
        <v>0</v>
      </c>
      <c r="AA172" s="14">
        <v>4</v>
      </c>
      <c r="AB172" s="14">
        <v>1</v>
      </c>
      <c r="AC172" s="14">
        <v>6</v>
      </c>
      <c r="AD172" s="14">
        <v>3</v>
      </c>
      <c r="AE172" s="14">
        <v>2</v>
      </c>
      <c r="AF172" s="14">
        <v>0</v>
      </c>
      <c r="AG172" s="14">
        <v>3</v>
      </c>
      <c r="AH172" s="14">
        <v>1</v>
      </c>
      <c r="AI172" s="473">
        <v>27</v>
      </c>
      <c r="AJ172" s="473">
        <v>12</v>
      </c>
      <c r="AK172" s="14" t="s">
        <v>328</v>
      </c>
      <c r="AL172" s="14" t="s">
        <v>330</v>
      </c>
      <c r="AM172" s="14">
        <v>3</v>
      </c>
      <c r="AN172" s="14">
        <v>1</v>
      </c>
      <c r="AO172" s="14">
        <v>1</v>
      </c>
      <c r="AP172" s="14">
        <v>1</v>
      </c>
      <c r="AQ172" s="14">
        <v>1</v>
      </c>
      <c r="AR172" s="14">
        <v>1</v>
      </c>
      <c r="AS172" s="14">
        <v>1</v>
      </c>
      <c r="AT172" s="14">
        <v>9</v>
      </c>
      <c r="AU172" s="14">
        <v>6</v>
      </c>
      <c r="AV172" s="14">
        <v>1</v>
      </c>
      <c r="AW172" s="14">
        <v>7</v>
      </c>
      <c r="AX172" s="14">
        <v>15</v>
      </c>
      <c r="AY172" s="14">
        <v>0</v>
      </c>
      <c r="AZ172" s="14">
        <v>0</v>
      </c>
      <c r="BA172" s="14">
        <v>2</v>
      </c>
      <c r="BB172" s="14">
        <f t="shared" si="22"/>
        <v>17</v>
      </c>
      <c r="BC172" s="14">
        <v>14</v>
      </c>
      <c r="BD172" s="14">
        <v>1</v>
      </c>
      <c r="BE172" s="14">
        <v>1</v>
      </c>
      <c r="BF172" s="14">
        <v>0</v>
      </c>
      <c r="BH172"/>
      <c r="BI172"/>
      <c r="BJ172"/>
      <c r="BK172"/>
      <c r="BL172"/>
      <c r="BM172"/>
    </row>
    <row r="173" spans="1:67" ht="15" customHeight="1">
      <c r="A173" s="14" t="s">
        <v>328</v>
      </c>
      <c r="B173" s="14" t="s">
        <v>331</v>
      </c>
      <c r="C173" s="14">
        <v>170</v>
      </c>
      <c r="D173" s="14">
        <v>76</v>
      </c>
      <c r="E173" s="14">
        <v>37</v>
      </c>
      <c r="F173" s="14">
        <v>21</v>
      </c>
      <c r="G173" s="14">
        <v>23</v>
      </c>
      <c r="H173" s="14">
        <v>2</v>
      </c>
      <c r="I173" s="14">
        <v>90</v>
      </c>
      <c r="J173" s="14">
        <v>42</v>
      </c>
      <c r="K173" s="14">
        <v>122</v>
      </c>
      <c r="L173" s="14">
        <v>60</v>
      </c>
      <c r="M173" s="14">
        <v>6</v>
      </c>
      <c r="N173" s="14">
        <v>1</v>
      </c>
      <c r="O173" s="14">
        <v>56</v>
      </c>
      <c r="P173" s="14">
        <v>10</v>
      </c>
      <c r="Q173" s="473">
        <v>504</v>
      </c>
      <c r="R173" s="473">
        <v>212</v>
      </c>
      <c r="S173" s="14" t="s">
        <v>328</v>
      </c>
      <c r="T173" s="14" t="s">
        <v>331</v>
      </c>
      <c r="U173" s="14">
        <v>46</v>
      </c>
      <c r="V173" s="14">
        <v>18</v>
      </c>
      <c r="W173" s="14">
        <v>2</v>
      </c>
      <c r="X173" s="14">
        <v>0</v>
      </c>
      <c r="Y173" s="14">
        <v>4</v>
      </c>
      <c r="Z173" s="14">
        <v>0</v>
      </c>
      <c r="AA173" s="14">
        <v>4</v>
      </c>
      <c r="AB173" s="14">
        <v>2</v>
      </c>
      <c r="AC173" s="14">
        <v>44</v>
      </c>
      <c r="AD173" s="14">
        <v>28</v>
      </c>
      <c r="AE173" s="14">
        <v>1</v>
      </c>
      <c r="AF173" s="14">
        <v>0</v>
      </c>
      <c r="AG173" s="14">
        <v>16</v>
      </c>
      <c r="AH173" s="14">
        <v>4</v>
      </c>
      <c r="AI173" s="473">
        <v>117</v>
      </c>
      <c r="AJ173" s="473">
        <v>52</v>
      </c>
      <c r="AK173" s="14" t="s">
        <v>328</v>
      </c>
      <c r="AL173" s="14" t="s">
        <v>331</v>
      </c>
      <c r="AM173" s="14">
        <v>3</v>
      </c>
      <c r="AN173" s="14">
        <v>1</v>
      </c>
      <c r="AO173" s="14">
        <v>1</v>
      </c>
      <c r="AP173" s="14">
        <v>2</v>
      </c>
      <c r="AQ173" s="14">
        <v>2</v>
      </c>
      <c r="AR173" s="14">
        <v>1</v>
      </c>
      <c r="AS173" s="14">
        <v>1</v>
      </c>
      <c r="AT173" s="14">
        <v>11</v>
      </c>
      <c r="AU173" s="14">
        <v>10</v>
      </c>
      <c r="AV173" s="14">
        <v>1</v>
      </c>
      <c r="AW173" s="14">
        <v>11</v>
      </c>
      <c r="AX173" s="14">
        <v>21</v>
      </c>
      <c r="AY173" s="14">
        <v>1</v>
      </c>
      <c r="AZ173" s="14">
        <v>0</v>
      </c>
      <c r="BA173" s="14">
        <v>1</v>
      </c>
      <c r="BB173" s="14">
        <f t="shared" si="22"/>
        <v>23</v>
      </c>
      <c r="BC173" s="14">
        <v>2</v>
      </c>
      <c r="BD173" s="14">
        <v>1</v>
      </c>
      <c r="BE173" s="14">
        <v>1</v>
      </c>
      <c r="BF173" s="14">
        <v>0</v>
      </c>
      <c r="BH173"/>
      <c r="BI173"/>
      <c r="BJ173"/>
      <c r="BK173"/>
      <c r="BL173"/>
      <c r="BM173"/>
    </row>
    <row r="174" spans="1:67" ht="15" customHeight="1">
      <c r="A174" s="14" t="s">
        <v>332</v>
      </c>
      <c r="B174" s="14" t="s">
        <v>333</v>
      </c>
      <c r="C174" s="14">
        <v>72</v>
      </c>
      <c r="D174" s="14">
        <v>26</v>
      </c>
      <c r="E174" s="14">
        <v>31</v>
      </c>
      <c r="F174" s="14">
        <v>21</v>
      </c>
      <c r="G174" s="14">
        <v>0</v>
      </c>
      <c r="H174" s="14">
        <v>0</v>
      </c>
      <c r="I174" s="14">
        <v>33</v>
      </c>
      <c r="J174" s="14">
        <v>9</v>
      </c>
      <c r="K174" s="14">
        <v>31</v>
      </c>
      <c r="L174" s="14">
        <v>20</v>
      </c>
      <c r="M174" s="14">
        <v>0</v>
      </c>
      <c r="N174" s="14">
        <v>0</v>
      </c>
      <c r="O174" s="14">
        <v>10</v>
      </c>
      <c r="P174" s="14">
        <v>2</v>
      </c>
      <c r="Q174" s="473">
        <v>177</v>
      </c>
      <c r="R174" s="473">
        <v>78</v>
      </c>
      <c r="S174" s="14" t="s">
        <v>332</v>
      </c>
      <c r="T174" s="14" t="s">
        <v>333</v>
      </c>
      <c r="U174" s="14">
        <v>1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11</v>
      </c>
      <c r="AD174" s="14">
        <v>7</v>
      </c>
      <c r="AE174" s="14">
        <v>0</v>
      </c>
      <c r="AF174" s="14">
        <v>0</v>
      </c>
      <c r="AG174" s="14">
        <v>0</v>
      </c>
      <c r="AH174" s="14">
        <v>0</v>
      </c>
      <c r="AI174" s="473">
        <v>12</v>
      </c>
      <c r="AJ174" s="473">
        <v>7</v>
      </c>
      <c r="AK174" s="14" t="s">
        <v>332</v>
      </c>
      <c r="AL174" s="14" t="s">
        <v>333</v>
      </c>
      <c r="AM174" s="14">
        <v>2</v>
      </c>
      <c r="AN174" s="14">
        <v>1</v>
      </c>
      <c r="AO174" s="14">
        <v>0</v>
      </c>
      <c r="AP174" s="14">
        <v>1</v>
      </c>
      <c r="AQ174" s="14">
        <v>1</v>
      </c>
      <c r="AR174" s="14">
        <v>0</v>
      </c>
      <c r="AS174" s="14">
        <v>1</v>
      </c>
      <c r="AT174" s="14">
        <v>6</v>
      </c>
      <c r="AU174" s="14">
        <v>6</v>
      </c>
      <c r="AV174" s="14">
        <v>0</v>
      </c>
      <c r="AW174" s="14">
        <v>6</v>
      </c>
      <c r="AX174" s="14">
        <v>9</v>
      </c>
      <c r="AY174" s="14">
        <v>0</v>
      </c>
      <c r="AZ174" s="14">
        <v>1</v>
      </c>
      <c r="BA174" s="14">
        <v>1</v>
      </c>
      <c r="BB174" s="14">
        <f t="shared" si="22"/>
        <v>11</v>
      </c>
      <c r="BC174" s="14">
        <v>0</v>
      </c>
      <c r="BD174" s="14">
        <v>1</v>
      </c>
      <c r="BE174" s="14">
        <v>1</v>
      </c>
      <c r="BF174" s="14">
        <v>0</v>
      </c>
      <c r="BH174"/>
      <c r="BI174"/>
      <c r="BJ174"/>
      <c r="BK174"/>
      <c r="BL174"/>
      <c r="BM174"/>
      <c r="BO174" s="363"/>
    </row>
    <row r="175" spans="1:67" ht="15" customHeight="1">
      <c r="A175" s="14" t="s">
        <v>332</v>
      </c>
      <c r="B175" s="14" t="s">
        <v>334</v>
      </c>
      <c r="C175" s="14">
        <v>70</v>
      </c>
      <c r="D175" s="14">
        <v>19</v>
      </c>
      <c r="E175" s="14">
        <v>18</v>
      </c>
      <c r="F175" s="14">
        <v>9</v>
      </c>
      <c r="G175" s="14">
        <v>0</v>
      </c>
      <c r="H175" s="14">
        <v>0</v>
      </c>
      <c r="I175" s="14">
        <v>14</v>
      </c>
      <c r="J175" s="14">
        <v>6</v>
      </c>
      <c r="K175" s="14">
        <v>30</v>
      </c>
      <c r="L175" s="14">
        <v>14</v>
      </c>
      <c r="M175" s="14">
        <v>0</v>
      </c>
      <c r="N175" s="14">
        <v>0</v>
      </c>
      <c r="O175" s="14">
        <v>14</v>
      </c>
      <c r="P175" s="14">
        <v>3</v>
      </c>
      <c r="Q175" s="473">
        <v>146</v>
      </c>
      <c r="R175" s="473">
        <v>51</v>
      </c>
      <c r="S175" s="14" t="s">
        <v>332</v>
      </c>
      <c r="T175" s="14" t="s">
        <v>334</v>
      </c>
      <c r="U175" s="14">
        <v>19</v>
      </c>
      <c r="V175" s="14">
        <v>7</v>
      </c>
      <c r="W175" s="14">
        <v>2</v>
      </c>
      <c r="X175" s="14">
        <v>2</v>
      </c>
      <c r="Y175" s="14">
        <v>0</v>
      </c>
      <c r="Z175" s="14">
        <v>0</v>
      </c>
      <c r="AA175" s="14">
        <v>2</v>
      </c>
      <c r="AB175" s="14">
        <v>1</v>
      </c>
      <c r="AC175" s="14">
        <v>13</v>
      </c>
      <c r="AD175" s="14">
        <v>7</v>
      </c>
      <c r="AE175" s="14">
        <v>0</v>
      </c>
      <c r="AF175" s="14">
        <v>0</v>
      </c>
      <c r="AG175" s="14">
        <v>5</v>
      </c>
      <c r="AH175" s="14">
        <v>1</v>
      </c>
      <c r="AI175" s="473">
        <v>41</v>
      </c>
      <c r="AJ175" s="473">
        <v>18</v>
      </c>
      <c r="AK175" s="14" t="s">
        <v>332</v>
      </c>
      <c r="AL175" s="14" t="s">
        <v>334</v>
      </c>
      <c r="AM175" s="14">
        <v>2</v>
      </c>
      <c r="AN175" s="14">
        <v>1</v>
      </c>
      <c r="AO175" s="14">
        <v>0</v>
      </c>
      <c r="AP175" s="14">
        <v>1</v>
      </c>
      <c r="AQ175" s="14">
        <v>1</v>
      </c>
      <c r="AR175" s="14">
        <v>0</v>
      </c>
      <c r="AS175" s="14">
        <v>1</v>
      </c>
      <c r="AT175" s="14">
        <v>6</v>
      </c>
      <c r="AU175" s="14">
        <v>4</v>
      </c>
      <c r="AV175" s="14">
        <v>2</v>
      </c>
      <c r="AW175" s="14">
        <v>6</v>
      </c>
      <c r="AX175" s="14">
        <v>8</v>
      </c>
      <c r="AY175" s="14">
        <v>1</v>
      </c>
      <c r="AZ175" s="14">
        <v>0</v>
      </c>
      <c r="BA175" s="14">
        <v>0</v>
      </c>
      <c r="BB175" s="14">
        <f t="shared" si="22"/>
        <v>9</v>
      </c>
      <c r="BC175" s="14">
        <v>0</v>
      </c>
      <c r="BD175" s="14">
        <v>1</v>
      </c>
      <c r="BE175" s="14">
        <v>1</v>
      </c>
      <c r="BF175" s="14">
        <v>0</v>
      </c>
      <c r="BH175"/>
      <c r="BI175"/>
      <c r="BJ175"/>
      <c r="BK175"/>
      <c r="BL175"/>
      <c r="BM175"/>
    </row>
    <row r="176" spans="1:67" s="281" customFormat="1">
      <c r="A176" s="14" t="s">
        <v>332</v>
      </c>
      <c r="B176" s="14" t="s">
        <v>236</v>
      </c>
      <c r="C176" s="14">
        <v>10</v>
      </c>
      <c r="D176" s="14">
        <v>4</v>
      </c>
      <c r="E176" s="14">
        <v>0</v>
      </c>
      <c r="F176" s="14">
        <v>0</v>
      </c>
      <c r="G176" s="14">
        <v>0</v>
      </c>
      <c r="H176" s="14">
        <v>0</v>
      </c>
      <c r="I176" s="14">
        <v>4</v>
      </c>
      <c r="J176" s="14">
        <v>1</v>
      </c>
      <c r="K176" s="14">
        <v>0</v>
      </c>
      <c r="L176" s="14">
        <v>0</v>
      </c>
      <c r="M176" s="14">
        <v>0</v>
      </c>
      <c r="N176" s="14">
        <v>0</v>
      </c>
      <c r="O176" s="14">
        <v>2</v>
      </c>
      <c r="P176" s="14">
        <v>0</v>
      </c>
      <c r="Q176" s="473">
        <v>16</v>
      </c>
      <c r="R176" s="473">
        <v>5</v>
      </c>
      <c r="S176" s="14" t="s">
        <v>332</v>
      </c>
      <c r="T176" s="14" t="s">
        <v>236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473">
        <v>0</v>
      </c>
      <c r="AJ176" s="473">
        <v>0</v>
      </c>
      <c r="AK176" s="14" t="s">
        <v>332</v>
      </c>
      <c r="AL176" s="14" t="s">
        <v>236</v>
      </c>
      <c r="AM176" s="14">
        <v>1</v>
      </c>
      <c r="AN176" s="14">
        <v>0</v>
      </c>
      <c r="AO176" s="14">
        <v>0</v>
      </c>
      <c r="AP176" s="14">
        <v>1</v>
      </c>
      <c r="AQ176" s="14">
        <v>0</v>
      </c>
      <c r="AR176" s="14">
        <v>0</v>
      </c>
      <c r="AS176" s="14">
        <v>1</v>
      </c>
      <c r="AT176" s="14">
        <v>3</v>
      </c>
      <c r="AU176" s="14">
        <v>3</v>
      </c>
      <c r="AV176" s="14">
        <v>0</v>
      </c>
      <c r="AW176" s="14">
        <v>3</v>
      </c>
      <c r="AX176" s="14">
        <v>6</v>
      </c>
      <c r="AY176" s="14">
        <v>0</v>
      </c>
      <c r="AZ176" s="14">
        <v>0</v>
      </c>
      <c r="BA176" s="14">
        <v>0</v>
      </c>
      <c r="BB176" s="14">
        <f t="shared" si="22"/>
        <v>6</v>
      </c>
      <c r="BC176" s="14">
        <v>1</v>
      </c>
      <c r="BD176" s="14">
        <v>1</v>
      </c>
      <c r="BE176" s="14">
        <v>1</v>
      </c>
      <c r="BF176" s="14">
        <v>0</v>
      </c>
      <c r="BH176" s="363"/>
      <c r="BI176" s="363"/>
      <c r="BJ176" s="363"/>
      <c r="BK176" s="363"/>
      <c r="BL176" s="363"/>
      <c r="BM176" s="363"/>
      <c r="BN176" s="363"/>
      <c r="BO176" s="12"/>
    </row>
    <row r="177" spans="1:67" ht="15" customHeight="1">
      <c r="A177" s="14" t="s">
        <v>332</v>
      </c>
      <c r="B177" s="14" t="s">
        <v>237</v>
      </c>
      <c r="C177" s="14">
        <v>45</v>
      </c>
      <c r="D177" s="14">
        <v>16</v>
      </c>
      <c r="E177" s="14">
        <v>45</v>
      </c>
      <c r="F177" s="14">
        <v>20</v>
      </c>
      <c r="G177" s="14">
        <v>0</v>
      </c>
      <c r="H177" s="14">
        <v>0</v>
      </c>
      <c r="I177" s="14">
        <v>0</v>
      </c>
      <c r="J177" s="14">
        <v>0</v>
      </c>
      <c r="K177" s="14">
        <v>54</v>
      </c>
      <c r="L177" s="14">
        <v>16</v>
      </c>
      <c r="M177" s="14">
        <v>0</v>
      </c>
      <c r="N177" s="14">
        <v>0</v>
      </c>
      <c r="O177" s="14">
        <v>0</v>
      </c>
      <c r="P177" s="14">
        <v>0</v>
      </c>
      <c r="Q177" s="473">
        <v>144</v>
      </c>
      <c r="R177" s="473">
        <v>52</v>
      </c>
      <c r="S177" s="14" t="s">
        <v>332</v>
      </c>
      <c r="T177" s="14" t="s">
        <v>237</v>
      </c>
      <c r="U177" s="14">
        <v>3</v>
      </c>
      <c r="V177" s="14">
        <v>0</v>
      </c>
      <c r="W177" s="14">
        <v>1</v>
      </c>
      <c r="X177" s="14">
        <v>1</v>
      </c>
      <c r="Y177" s="14">
        <v>0</v>
      </c>
      <c r="Z177" s="14">
        <v>0</v>
      </c>
      <c r="AA177" s="14">
        <v>0</v>
      </c>
      <c r="AB177" s="14">
        <v>0</v>
      </c>
      <c r="AC177" s="14">
        <v>31</v>
      </c>
      <c r="AD177" s="14">
        <v>9</v>
      </c>
      <c r="AE177" s="14">
        <v>0</v>
      </c>
      <c r="AF177" s="14">
        <v>0</v>
      </c>
      <c r="AG177" s="14">
        <v>0</v>
      </c>
      <c r="AH177" s="14">
        <v>0</v>
      </c>
      <c r="AI177" s="473">
        <v>35</v>
      </c>
      <c r="AJ177" s="473">
        <v>10</v>
      </c>
      <c r="AK177" s="14" t="s">
        <v>332</v>
      </c>
      <c r="AL177" s="14" t="s">
        <v>237</v>
      </c>
      <c r="AM177" s="14">
        <v>2</v>
      </c>
      <c r="AN177" s="14">
        <v>1</v>
      </c>
      <c r="AO177" s="14">
        <v>0</v>
      </c>
      <c r="AP177" s="14">
        <v>0</v>
      </c>
      <c r="AQ177" s="14">
        <v>2</v>
      </c>
      <c r="AR177" s="14">
        <v>0</v>
      </c>
      <c r="AS177" s="14">
        <v>0</v>
      </c>
      <c r="AT177" s="14">
        <v>5</v>
      </c>
      <c r="AU177" s="14">
        <v>3</v>
      </c>
      <c r="AV177" s="14">
        <v>1</v>
      </c>
      <c r="AW177" s="14">
        <v>4</v>
      </c>
      <c r="AX177" s="14">
        <v>9</v>
      </c>
      <c r="AY177" s="14">
        <v>0</v>
      </c>
      <c r="AZ177" s="14">
        <v>0</v>
      </c>
      <c r="BA177" s="14">
        <v>1</v>
      </c>
      <c r="BB177" s="14">
        <f t="shared" si="22"/>
        <v>10</v>
      </c>
      <c r="BC177" s="14">
        <v>11</v>
      </c>
      <c r="BD177" s="14">
        <v>1</v>
      </c>
      <c r="BE177" s="14">
        <v>1</v>
      </c>
      <c r="BF177" s="14">
        <v>0</v>
      </c>
      <c r="BH177" s="364"/>
      <c r="BI177" s="364"/>
      <c r="BJ177" s="364"/>
      <c r="BK177" s="364"/>
      <c r="BL177" s="364"/>
      <c r="BM177" s="364"/>
      <c r="BN177" s="364"/>
    </row>
    <row r="178" spans="1:67" ht="15" customHeight="1">
      <c r="A178" s="14" t="s">
        <v>332</v>
      </c>
      <c r="B178" s="14" t="s">
        <v>241</v>
      </c>
      <c r="C178" s="14">
        <v>50</v>
      </c>
      <c r="D178" s="14">
        <v>23</v>
      </c>
      <c r="E178" s="14">
        <v>7</v>
      </c>
      <c r="F178" s="14">
        <v>5</v>
      </c>
      <c r="G178" s="14">
        <v>0</v>
      </c>
      <c r="H178" s="14">
        <v>0</v>
      </c>
      <c r="I178" s="14">
        <v>3</v>
      </c>
      <c r="J178" s="14">
        <v>0</v>
      </c>
      <c r="K178" s="14">
        <v>10</v>
      </c>
      <c r="L178" s="14">
        <v>4</v>
      </c>
      <c r="M178" s="14">
        <v>0</v>
      </c>
      <c r="N178" s="14">
        <v>0</v>
      </c>
      <c r="O178" s="14">
        <v>6</v>
      </c>
      <c r="P178" s="14">
        <v>2</v>
      </c>
      <c r="Q178" s="473">
        <v>76</v>
      </c>
      <c r="R178" s="473">
        <v>34</v>
      </c>
      <c r="S178" s="14" t="s">
        <v>332</v>
      </c>
      <c r="T178" s="14" t="s">
        <v>241</v>
      </c>
      <c r="U178" s="14">
        <v>6</v>
      </c>
      <c r="V178" s="14">
        <v>4</v>
      </c>
      <c r="W178" s="14">
        <v>1</v>
      </c>
      <c r="X178" s="14">
        <v>1</v>
      </c>
      <c r="Y178" s="14">
        <v>0</v>
      </c>
      <c r="Z178" s="14">
        <v>0</v>
      </c>
      <c r="AA178" s="14">
        <v>0</v>
      </c>
      <c r="AB178" s="14">
        <v>0</v>
      </c>
      <c r="AC178" s="14">
        <v>7</v>
      </c>
      <c r="AD178" s="14">
        <v>4</v>
      </c>
      <c r="AE178" s="14">
        <v>0</v>
      </c>
      <c r="AF178" s="14">
        <v>0</v>
      </c>
      <c r="AG178" s="14">
        <v>0</v>
      </c>
      <c r="AH178" s="14">
        <v>0</v>
      </c>
      <c r="AI178" s="473">
        <v>14</v>
      </c>
      <c r="AJ178" s="473">
        <v>9</v>
      </c>
      <c r="AK178" s="14" t="s">
        <v>332</v>
      </c>
      <c r="AL178" s="14" t="s">
        <v>241</v>
      </c>
      <c r="AM178" s="14">
        <v>1</v>
      </c>
      <c r="AN178" s="14">
        <v>1</v>
      </c>
      <c r="AO178" s="14">
        <v>0</v>
      </c>
      <c r="AP178" s="14">
        <v>1</v>
      </c>
      <c r="AQ178" s="14">
        <v>1</v>
      </c>
      <c r="AR178" s="14">
        <v>0</v>
      </c>
      <c r="AS178" s="14">
        <v>1</v>
      </c>
      <c r="AT178" s="14">
        <v>5</v>
      </c>
      <c r="AU178" s="14">
        <v>5</v>
      </c>
      <c r="AV178" s="14">
        <v>0</v>
      </c>
      <c r="AW178" s="14">
        <v>5</v>
      </c>
      <c r="AX178" s="14">
        <v>8</v>
      </c>
      <c r="AY178" s="14">
        <v>1</v>
      </c>
      <c r="AZ178" s="14">
        <v>0</v>
      </c>
      <c r="BA178" s="14">
        <v>0</v>
      </c>
      <c r="BB178" s="14">
        <f t="shared" si="22"/>
        <v>9</v>
      </c>
      <c r="BC178" s="14">
        <v>1</v>
      </c>
      <c r="BD178" s="14">
        <v>1</v>
      </c>
      <c r="BE178" s="14">
        <v>1</v>
      </c>
      <c r="BF178" s="14">
        <v>0</v>
      </c>
      <c r="BH178"/>
      <c r="BI178"/>
      <c r="BJ178"/>
      <c r="BK178"/>
      <c r="BL178"/>
      <c r="BM178"/>
    </row>
    <row r="179" spans="1:67" ht="15" customHeight="1">
      <c r="A179" s="14" t="s">
        <v>332</v>
      </c>
      <c r="B179" s="14" t="s">
        <v>242</v>
      </c>
      <c r="C179" s="14">
        <v>76</v>
      </c>
      <c r="D179" s="14">
        <v>37</v>
      </c>
      <c r="E179" s="14">
        <v>14</v>
      </c>
      <c r="F179" s="14">
        <v>4</v>
      </c>
      <c r="G179" s="14">
        <v>0</v>
      </c>
      <c r="H179" s="14">
        <v>0</v>
      </c>
      <c r="I179" s="14">
        <v>20</v>
      </c>
      <c r="J179" s="14">
        <v>7</v>
      </c>
      <c r="K179" s="14">
        <v>13</v>
      </c>
      <c r="L179" s="14">
        <v>5</v>
      </c>
      <c r="M179" s="14">
        <v>0</v>
      </c>
      <c r="N179" s="14">
        <v>0</v>
      </c>
      <c r="O179" s="14">
        <v>5</v>
      </c>
      <c r="P179" s="14">
        <v>2</v>
      </c>
      <c r="Q179" s="473">
        <v>128</v>
      </c>
      <c r="R179" s="473">
        <v>55</v>
      </c>
      <c r="S179" s="14" t="s">
        <v>332</v>
      </c>
      <c r="T179" s="14" t="s">
        <v>242</v>
      </c>
      <c r="U179" s="14">
        <v>18</v>
      </c>
      <c r="V179" s="14">
        <v>9</v>
      </c>
      <c r="W179" s="14">
        <v>2</v>
      </c>
      <c r="X179" s="14">
        <v>2</v>
      </c>
      <c r="Y179" s="14">
        <v>0</v>
      </c>
      <c r="Z179" s="14">
        <v>0</v>
      </c>
      <c r="AA179" s="14">
        <v>0</v>
      </c>
      <c r="AB179" s="14">
        <v>0</v>
      </c>
      <c r="AC179" s="14">
        <v>4</v>
      </c>
      <c r="AD179" s="14">
        <v>2</v>
      </c>
      <c r="AE179" s="14">
        <v>0</v>
      </c>
      <c r="AF179" s="14">
        <v>0</v>
      </c>
      <c r="AG179" s="14">
        <v>1</v>
      </c>
      <c r="AH179" s="14">
        <v>0</v>
      </c>
      <c r="AI179" s="473">
        <v>25</v>
      </c>
      <c r="AJ179" s="473">
        <v>13</v>
      </c>
      <c r="AK179" s="14" t="s">
        <v>332</v>
      </c>
      <c r="AL179" s="14" t="s">
        <v>242</v>
      </c>
      <c r="AM179" s="14">
        <v>2</v>
      </c>
      <c r="AN179" s="14">
        <v>1</v>
      </c>
      <c r="AO179" s="14">
        <v>0</v>
      </c>
      <c r="AP179" s="14">
        <v>1</v>
      </c>
      <c r="AQ179" s="14">
        <v>1</v>
      </c>
      <c r="AR179" s="14">
        <v>0</v>
      </c>
      <c r="AS179" s="14">
        <v>1</v>
      </c>
      <c r="AT179" s="14">
        <v>6</v>
      </c>
      <c r="AU179" s="14">
        <v>5</v>
      </c>
      <c r="AV179" s="14">
        <v>1</v>
      </c>
      <c r="AW179" s="14">
        <v>6</v>
      </c>
      <c r="AX179" s="14">
        <v>10</v>
      </c>
      <c r="AY179" s="14">
        <v>1</v>
      </c>
      <c r="AZ179" s="14">
        <v>0</v>
      </c>
      <c r="BA179" s="14">
        <v>0</v>
      </c>
      <c r="BB179" s="14">
        <f t="shared" si="22"/>
        <v>11</v>
      </c>
      <c r="BC179" s="14">
        <v>0</v>
      </c>
      <c r="BD179" s="14">
        <v>1</v>
      </c>
      <c r="BE179" s="14">
        <v>1</v>
      </c>
      <c r="BF179" s="14">
        <v>0</v>
      </c>
      <c r="BH179"/>
      <c r="BI179"/>
      <c r="BJ179"/>
      <c r="BK179"/>
      <c r="BL179"/>
      <c r="BM179"/>
    </row>
    <row r="180" spans="1:67" ht="15" customHeight="1">
      <c r="A180" s="14" t="s">
        <v>332</v>
      </c>
      <c r="B180" s="14" t="s">
        <v>55</v>
      </c>
      <c r="C180" s="14">
        <v>510</v>
      </c>
      <c r="D180" s="14">
        <v>193</v>
      </c>
      <c r="E180" s="14">
        <v>262</v>
      </c>
      <c r="F180" s="14">
        <v>98</v>
      </c>
      <c r="G180" s="14">
        <v>39</v>
      </c>
      <c r="H180" s="14">
        <v>9</v>
      </c>
      <c r="I180" s="14">
        <v>310</v>
      </c>
      <c r="J180" s="14">
        <v>115</v>
      </c>
      <c r="K180" s="14">
        <v>419</v>
      </c>
      <c r="L180" s="14">
        <v>191</v>
      </c>
      <c r="M180" s="14">
        <v>21</v>
      </c>
      <c r="N180" s="14">
        <v>5</v>
      </c>
      <c r="O180" s="14">
        <v>247</v>
      </c>
      <c r="P180" s="14">
        <v>71</v>
      </c>
      <c r="Q180" s="473">
        <v>1808</v>
      </c>
      <c r="R180" s="473">
        <v>682</v>
      </c>
      <c r="S180" s="14" t="s">
        <v>332</v>
      </c>
      <c r="T180" s="14" t="s">
        <v>55</v>
      </c>
      <c r="U180" s="14">
        <v>94</v>
      </c>
      <c r="V180" s="14">
        <v>45</v>
      </c>
      <c r="W180" s="14">
        <v>16</v>
      </c>
      <c r="X180" s="14">
        <v>11</v>
      </c>
      <c r="Y180" s="14">
        <v>7</v>
      </c>
      <c r="Z180" s="14">
        <v>2</v>
      </c>
      <c r="AA180" s="14">
        <v>33</v>
      </c>
      <c r="AB180" s="14">
        <v>14</v>
      </c>
      <c r="AC180" s="14">
        <v>166</v>
      </c>
      <c r="AD180" s="14">
        <v>65</v>
      </c>
      <c r="AE180" s="14">
        <v>12</v>
      </c>
      <c r="AF180" s="14">
        <v>5</v>
      </c>
      <c r="AG180" s="14">
        <v>116</v>
      </c>
      <c r="AH180" s="14">
        <v>30</v>
      </c>
      <c r="AI180" s="473">
        <v>444</v>
      </c>
      <c r="AJ180" s="473">
        <v>172</v>
      </c>
      <c r="AK180" s="14" t="s">
        <v>332</v>
      </c>
      <c r="AL180" s="14" t="s">
        <v>55</v>
      </c>
      <c r="AM180" s="14">
        <v>9</v>
      </c>
      <c r="AN180" s="14">
        <v>4</v>
      </c>
      <c r="AO180" s="14">
        <v>1</v>
      </c>
      <c r="AP180" s="14">
        <v>5</v>
      </c>
      <c r="AQ180" s="14">
        <v>7</v>
      </c>
      <c r="AR180" s="14">
        <v>1</v>
      </c>
      <c r="AS180" s="14">
        <v>5</v>
      </c>
      <c r="AT180" s="14">
        <v>32</v>
      </c>
      <c r="AU180" s="14">
        <v>29</v>
      </c>
      <c r="AV180" s="14">
        <v>1</v>
      </c>
      <c r="AW180" s="14">
        <v>30</v>
      </c>
      <c r="AX180" s="14">
        <v>80</v>
      </c>
      <c r="AY180" s="14">
        <v>1</v>
      </c>
      <c r="AZ180" s="14">
        <v>0</v>
      </c>
      <c r="BA180" s="14">
        <v>0</v>
      </c>
      <c r="BB180" s="14">
        <f t="shared" si="22"/>
        <v>81</v>
      </c>
      <c r="BC180" s="14">
        <v>68</v>
      </c>
      <c r="BD180" s="14">
        <v>2</v>
      </c>
      <c r="BE180" s="14">
        <v>2</v>
      </c>
      <c r="BF180" s="14">
        <v>0</v>
      </c>
      <c r="BH180"/>
      <c r="BI180"/>
      <c r="BJ180"/>
      <c r="BK180"/>
      <c r="BL180"/>
      <c r="BM180"/>
    </row>
    <row r="181" spans="1:67" ht="15" customHeight="1">
      <c r="A181" s="14" t="s">
        <v>332</v>
      </c>
      <c r="B181" s="14" t="s">
        <v>255</v>
      </c>
      <c r="C181" s="14">
        <v>39</v>
      </c>
      <c r="D181" s="14">
        <v>10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473">
        <v>39</v>
      </c>
      <c r="R181" s="473">
        <v>10</v>
      </c>
      <c r="S181" s="14" t="s">
        <v>332</v>
      </c>
      <c r="T181" s="14" t="s">
        <v>255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473">
        <v>0</v>
      </c>
      <c r="AJ181" s="473">
        <v>0</v>
      </c>
      <c r="AK181" s="14" t="s">
        <v>332</v>
      </c>
      <c r="AL181" s="14" t="s">
        <v>255</v>
      </c>
      <c r="AM181" s="14">
        <v>1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1</v>
      </c>
      <c r="AU181" s="14">
        <v>0</v>
      </c>
      <c r="AV181" s="14">
        <v>1</v>
      </c>
      <c r="AW181" s="14">
        <v>1</v>
      </c>
      <c r="AX181" s="14">
        <v>3</v>
      </c>
      <c r="AY181" s="14">
        <v>0</v>
      </c>
      <c r="AZ181" s="14">
        <v>1</v>
      </c>
      <c r="BA181" s="14">
        <v>0</v>
      </c>
      <c r="BB181" s="14">
        <f t="shared" si="22"/>
        <v>4</v>
      </c>
      <c r="BC181" s="14">
        <v>0</v>
      </c>
      <c r="BD181" s="14">
        <v>1</v>
      </c>
      <c r="BE181" s="14">
        <v>1</v>
      </c>
      <c r="BF181" s="14">
        <v>0</v>
      </c>
      <c r="BH181"/>
      <c r="BI181"/>
      <c r="BJ181"/>
      <c r="BK181"/>
      <c r="BL181"/>
      <c r="BM181"/>
    </row>
    <row r="182" spans="1:67" ht="15" customHeight="1">
      <c r="A182" s="14" t="s">
        <v>336</v>
      </c>
      <c r="B182" s="14" t="s">
        <v>337</v>
      </c>
      <c r="C182" s="14">
        <v>106</v>
      </c>
      <c r="D182" s="14">
        <v>45</v>
      </c>
      <c r="E182" s="14">
        <v>49</v>
      </c>
      <c r="F182" s="14">
        <v>14</v>
      </c>
      <c r="G182" s="14">
        <v>0</v>
      </c>
      <c r="H182" s="14">
        <v>0</v>
      </c>
      <c r="I182" s="14">
        <v>40</v>
      </c>
      <c r="J182" s="14">
        <v>10</v>
      </c>
      <c r="K182" s="14">
        <v>70</v>
      </c>
      <c r="L182" s="14">
        <v>26</v>
      </c>
      <c r="M182" s="14">
        <v>0</v>
      </c>
      <c r="N182" s="14">
        <v>0</v>
      </c>
      <c r="O182" s="14">
        <v>29</v>
      </c>
      <c r="P182" s="14">
        <v>10</v>
      </c>
      <c r="Q182" s="473">
        <v>294</v>
      </c>
      <c r="R182" s="473">
        <v>105</v>
      </c>
      <c r="S182" s="14" t="s">
        <v>336</v>
      </c>
      <c r="T182" s="14" t="s">
        <v>337</v>
      </c>
      <c r="U182" s="14">
        <v>0</v>
      </c>
      <c r="V182" s="14">
        <v>0</v>
      </c>
      <c r="W182" s="14">
        <v>2</v>
      </c>
      <c r="X182" s="14">
        <v>0</v>
      </c>
      <c r="Y182" s="14">
        <v>0</v>
      </c>
      <c r="Z182" s="14">
        <v>0</v>
      </c>
      <c r="AA182" s="14">
        <v>3</v>
      </c>
      <c r="AB182" s="14">
        <v>0</v>
      </c>
      <c r="AC182" s="14">
        <v>10</v>
      </c>
      <c r="AD182" s="14">
        <v>3</v>
      </c>
      <c r="AE182" s="14">
        <v>0</v>
      </c>
      <c r="AF182" s="14">
        <v>0</v>
      </c>
      <c r="AG182" s="14">
        <v>11</v>
      </c>
      <c r="AH182" s="14">
        <v>3</v>
      </c>
      <c r="AI182" s="473">
        <v>26</v>
      </c>
      <c r="AJ182" s="473">
        <v>6</v>
      </c>
      <c r="AK182" s="14" t="s">
        <v>336</v>
      </c>
      <c r="AL182" s="14" t="s">
        <v>337</v>
      </c>
      <c r="AM182" s="14">
        <v>2</v>
      </c>
      <c r="AN182" s="14">
        <v>1</v>
      </c>
      <c r="AO182" s="14">
        <v>0</v>
      </c>
      <c r="AP182" s="14">
        <v>1</v>
      </c>
      <c r="AQ182" s="14">
        <v>1</v>
      </c>
      <c r="AR182" s="14">
        <v>0</v>
      </c>
      <c r="AS182" s="14">
        <v>1</v>
      </c>
      <c r="AT182" s="14">
        <v>6</v>
      </c>
      <c r="AU182" s="14">
        <v>6</v>
      </c>
      <c r="AV182" s="14">
        <v>0</v>
      </c>
      <c r="AW182" s="14">
        <v>6</v>
      </c>
      <c r="AX182" s="14">
        <v>33</v>
      </c>
      <c r="AY182" s="14">
        <v>0</v>
      </c>
      <c r="AZ182" s="14">
        <v>0</v>
      </c>
      <c r="BA182" s="14">
        <v>0</v>
      </c>
      <c r="BB182" s="14">
        <f t="shared" si="22"/>
        <v>33</v>
      </c>
      <c r="BC182" s="14">
        <v>1</v>
      </c>
      <c r="BD182" s="14">
        <v>1</v>
      </c>
      <c r="BE182" s="14">
        <v>1</v>
      </c>
      <c r="BF182" s="14">
        <v>0</v>
      </c>
      <c r="BH182"/>
      <c r="BI182"/>
      <c r="BJ182"/>
      <c r="BK182"/>
      <c r="BL182"/>
      <c r="BM182"/>
    </row>
    <row r="183" spans="1:67" ht="15" customHeight="1">
      <c r="A183" s="14" t="s">
        <v>336</v>
      </c>
      <c r="B183" s="14" t="s">
        <v>238</v>
      </c>
      <c r="C183" s="14">
        <v>42</v>
      </c>
      <c r="D183" s="14">
        <v>13</v>
      </c>
      <c r="E183" s="14">
        <v>52</v>
      </c>
      <c r="F183" s="14">
        <v>25</v>
      </c>
      <c r="G183" s="14">
        <v>0</v>
      </c>
      <c r="H183" s="14">
        <v>0</v>
      </c>
      <c r="I183" s="14">
        <v>23</v>
      </c>
      <c r="J183" s="14">
        <v>4</v>
      </c>
      <c r="K183" s="14">
        <v>38</v>
      </c>
      <c r="L183" s="14">
        <v>17</v>
      </c>
      <c r="M183" s="14">
        <v>0</v>
      </c>
      <c r="N183" s="14">
        <v>0</v>
      </c>
      <c r="O183" s="14">
        <v>19</v>
      </c>
      <c r="P183" s="14">
        <v>4</v>
      </c>
      <c r="Q183" s="473">
        <v>174</v>
      </c>
      <c r="R183" s="473">
        <v>63</v>
      </c>
      <c r="S183" s="14" t="s">
        <v>336</v>
      </c>
      <c r="T183" s="14" t="s">
        <v>238</v>
      </c>
      <c r="U183" s="14">
        <v>23</v>
      </c>
      <c r="V183" s="14">
        <v>7</v>
      </c>
      <c r="W183" s="14">
        <v>2</v>
      </c>
      <c r="X183" s="14">
        <v>2</v>
      </c>
      <c r="Y183" s="14">
        <v>0</v>
      </c>
      <c r="Z183" s="14">
        <v>0</v>
      </c>
      <c r="AA183" s="14">
        <v>7</v>
      </c>
      <c r="AB183" s="14">
        <v>1</v>
      </c>
      <c r="AC183" s="14">
        <v>18</v>
      </c>
      <c r="AD183" s="14">
        <v>4</v>
      </c>
      <c r="AE183" s="14">
        <v>0</v>
      </c>
      <c r="AF183" s="14">
        <v>0</v>
      </c>
      <c r="AG183" s="14">
        <v>6</v>
      </c>
      <c r="AH183" s="14">
        <v>0</v>
      </c>
      <c r="AI183" s="473">
        <v>56</v>
      </c>
      <c r="AJ183" s="473">
        <v>14</v>
      </c>
      <c r="AK183" s="14" t="s">
        <v>336</v>
      </c>
      <c r="AL183" s="14" t="s">
        <v>238</v>
      </c>
      <c r="AM183" s="14">
        <v>1</v>
      </c>
      <c r="AN183" s="14">
        <v>1</v>
      </c>
      <c r="AO183" s="14">
        <v>0</v>
      </c>
      <c r="AP183" s="14">
        <v>1</v>
      </c>
      <c r="AQ183" s="14">
        <v>1</v>
      </c>
      <c r="AR183" s="14">
        <v>0</v>
      </c>
      <c r="AS183" s="14">
        <v>1</v>
      </c>
      <c r="AT183" s="14">
        <v>5</v>
      </c>
      <c r="AU183" s="14">
        <v>7</v>
      </c>
      <c r="AV183" s="14">
        <v>0</v>
      </c>
      <c r="AW183" s="14">
        <v>7</v>
      </c>
      <c r="AX183" s="14">
        <v>12</v>
      </c>
      <c r="AY183" s="14">
        <v>0</v>
      </c>
      <c r="AZ183" s="14">
        <v>0</v>
      </c>
      <c r="BA183" s="14">
        <v>0</v>
      </c>
      <c r="BB183" s="14">
        <f t="shared" si="22"/>
        <v>12</v>
      </c>
      <c r="BC183" s="14">
        <v>11</v>
      </c>
      <c r="BD183" s="14">
        <v>1</v>
      </c>
      <c r="BE183" s="14">
        <v>1</v>
      </c>
      <c r="BF183" s="14">
        <v>0</v>
      </c>
      <c r="BH183"/>
      <c r="BI183"/>
      <c r="BJ183"/>
      <c r="BK183"/>
      <c r="BL183"/>
      <c r="BM183"/>
    </row>
    <row r="184" spans="1:67" ht="15" customHeight="1">
      <c r="A184" s="14" t="s">
        <v>336</v>
      </c>
      <c r="B184" s="14" t="s">
        <v>239</v>
      </c>
      <c r="C184" s="14">
        <v>90</v>
      </c>
      <c r="D184" s="14">
        <v>41</v>
      </c>
      <c r="E184" s="14">
        <v>36</v>
      </c>
      <c r="F184" s="14">
        <v>22</v>
      </c>
      <c r="G184" s="14">
        <v>0</v>
      </c>
      <c r="H184" s="14">
        <v>0</v>
      </c>
      <c r="I184" s="14">
        <v>24</v>
      </c>
      <c r="J184" s="14">
        <v>10</v>
      </c>
      <c r="K184" s="14">
        <v>26</v>
      </c>
      <c r="L184" s="14">
        <v>13</v>
      </c>
      <c r="M184" s="14">
        <v>0</v>
      </c>
      <c r="N184" s="14">
        <v>0</v>
      </c>
      <c r="O184" s="14">
        <v>16</v>
      </c>
      <c r="P184" s="14">
        <v>5</v>
      </c>
      <c r="Q184" s="473">
        <v>192</v>
      </c>
      <c r="R184" s="473">
        <v>91</v>
      </c>
      <c r="S184" s="14" t="s">
        <v>336</v>
      </c>
      <c r="T184" s="14" t="s">
        <v>239</v>
      </c>
      <c r="U184" s="14">
        <v>9</v>
      </c>
      <c r="V184" s="14">
        <v>3</v>
      </c>
      <c r="W184" s="14">
        <v>0</v>
      </c>
      <c r="X184" s="14">
        <v>0</v>
      </c>
      <c r="Y184" s="14">
        <v>0</v>
      </c>
      <c r="Z184" s="14">
        <v>0</v>
      </c>
      <c r="AA184" s="14">
        <v>1</v>
      </c>
      <c r="AB184" s="14">
        <v>1</v>
      </c>
      <c r="AC184" s="14">
        <v>13</v>
      </c>
      <c r="AD184" s="14">
        <v>5</v>
      </c>
      <c r="AE184" s="14">
        <v>0</v>
      </c>
      <c r="AF184" s="14">
        <v>0</v>
      </c>
      <c r="AG184" s="14">
        <v>8</v>
      </c>
      <c r="AH184" s="14">
        <v>2</v>
      </c>
      <c r="AI184" s="473">
        <v>31</v>
      </c>
      <c r="AJ184" s="473">
        <v>11</v>
      </c>
      <c r="AK184" s="14" t="s">
        <v>336</v>
      </c>
      <c r="AL184" s="14" t="s">
        <v>239</v>
      </c>
      <c r="AM184" s="14">
        <v>2</v>
      </c>
      <c r="AN184" s="14">
        <v>1</v>
      </c>
      <c r="AO184" s="14">
        <v>0</v>
      </c>
      <c r="AP184" s="14">
        <v>1</v>
      </c>
      <c r="AQ184" s="14">
        <v>1</v>
      </c>
      <c r="AR184" s="14">
        <v>0</v>
      </c>
      <c r="AS184" s="14">
        <v>1</v>
      </c>
      <c r="AT184" s="14">
        <v>6</v>
      </c>
      <c r="AU184" s="14">
        <v>5</v>
      </c>
      <c r="AV184" s="14">
        <v>0</v>
      </c>
      <c r="AW184" s="14">
        <v>5</v>
      </c>
      <c r="AX184" s="14">
        <v>9</v>
      </c>
      <c r="AY184" s="14">
        <v>1</v>
      </c>
      <c r="AZ184" s="14">
        <v>0</v>
      </c>
      <c r="BA184" s="14">
        <v>0</v>
      </c>
      <c r="BB184" s="14">
        <f t="shared" si="22"/>
        <v>10</v>
      </c>
      <c r="BC184" s="14">
        <v>6</v>
      </c>
      <c r="BD184" s="14">
        <v>1</v>
      </c>
      <c r="BE184" s="14">
        <v>1</v>
      </c>
      <c r="BF184" s="14">
        <v>0</v>
      </c>
      <c r="BH184"/>
      <c r="BI184"/>
      <c r="BJ184"/>
      <c r="BK184"/>
      <c r="BL184"/>
      <c r="BM184"/>
    </row>
    <row r="185" spans="1:67" ht="15" customHeight="1">
      <c r="A185" s="14" t="s">
        <v>336</v>
      </c>
      <c r="B185" s="14" t="s">
        <v>240</v>
      </c>
      <c r="C185" s="14">
        <v>65</v>
      </c>
      <c r="D185" s="14">
        <v>21</v>
      </c>
      <c r="E185" s="14">
        <v>50</v>
      </c>
      <c r="F185" s="14">
        <v>26</v>
      </c>
      <c r="G185" s="14">
        <v>0</v>
      </c>
      <c r="H185" s="14">
        <v>0</v>
      </c>
      <c r="I185" s="14">
        <v>27</v>
      </c>
      <c r="J185" s="14">
        <v>6</v>
      </c>
      <c r="K185" s="14">
        <v>17</v>
      </c>
      <c r="L185" s="14">
        <v>11</v>
      </c>
      <c r="M185" s="14">
        <v>0</v>
      </c>
      <c r="N185" s="14">
        <v>0</v>
      </c>
      <c r="O185" s="14">
        <v>2</v>
      </c>
      <c r="P185" s="14">
        <v>0</v>
      </c>
      <c r="Q185" s="473">
        <v>161</v>
      </c>
      <c r="R185" s="473">
        <v>64</v>
      </c>
      <c r="S185" s="14" t="s">
        <v>336</v>
      </c>
      <c r="T185" s="14" t="s">
        <v>240</v>
      </c>
      <c r="U185" s="14">
        <v>9</v>
      </c>
      <c r="V185" s="14">
        <v>4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8</v>
      </c>
      <c r="AD185" s="14">
        <v>6</v>
      </c>
      <c r="AE185" s="14">
        <v>0</v>
      </c>
      <c r="AF185" s="14">
        <v>0</v>
      </c>
      <c r="AG185" s="14">
        <v>0</v>
      </c>
      <c r="AH185" s="14">
        <v>0</v>
      </c>
      <c r="AI185" s="473">
        <v>17</v>
      </c>
      <c r="AJ185" s="473">
        <v>10</v>
      </c>
      <c r="AK185" s="14" t="s">
        <v>336</v>
      </c>
      <c r="AL185" s="14" t="s">
        <v>240</v>
      </c>
      <c r="AM185" s="14">
        <v>2</v>
      </c>
      <c r="AN185" s="14">
        <v>1</v>
      </c>
      <c r="AO185" s="14">
        <v>0</v>
      </c>
      <c r="AP185" s="14">
        <v>1</v>
      </c>
      <c r="AQ185" s="14">
        <v>1</v>
      </c>
      <c r="AR185" s="14">
        <v>0</v>
      </c>
      <c r="AS185" s="14">
        <v>1</v>
      </c>
      <c r="AT185" s="14">
        <v>6</v>
      </c>
      <c r="AU185" s="14">
        <v>7</v>
      </c>
      <c r="AV185" s="14">
        <v>0</v>
      </c>
      <c r="AW185" s="14">
        <v>7</v>
      </c>
      <c r="AX185" s="14">
        <v>11</v>
      </c>
      <c r="AY185" s="14">
        <v>0</v>
      </c>
      <c r="AZ185" s="14">
        <v>0</v>
      </c>
      <c r="BA185" s="14">
        <v>0</v>
      </c>
      <c r="BB185" s="14">
        <f t="shared" si="22"/>
        <v>11</v>
      </c>
      <c r="BC185" s="14">
        <v>5</v>
      </c>
      <c r="BD185" s="14">
        <v>1</v>
      </c>
      <c r="BE185" s="14">
        <v>1</v>
      </c>
      <c r="BF185" s="14">
        <v>0</v>
      </c>
      <c r="BH185"/>
      <c r="BI185"/>
      <c r="BJ185"/>
      <c r="BK185"/>
      <c r="BL185"/>
      <c r="BM185"/>
    </row>
    <row r="186" spans="1:67" ht="15" customHeight="1">
      <c r="A186" s="394" t="s">
        <v>336</v>
      </c>
      <c r="B186" s="394" t="s">
        <v>254</v>
      </c>
      <c r="C186" s="394">
        <v>254</v>
      </c>
      <c r="D186" s="394">
        <v>113</v>
      </c>
      <c r="E186" s="394">
        <v>41</v>
      </c>
      <c r="F186" s="394">
        <v>18</v>
      </c>
      <c r="G186" s="394">
        <v>11</v>
      </c>
      <c r="H186" s="394">
        <v>2</v>
      </c>
      <c r="I186" s="394">
        <v>49</v>
      </c>
      <c r="J186" s="394">
        <v>15</v>
      </c>
      <c r="K186" s="394">
        <v>58</v>
      </c>
      <c r="L186" s="394">
        <v>28</v>
      </c>
      <c r="M186" s="394">
        <v>4</v>
      </c>
      <c r="N186" s="394">
        <v>0</v>
      </c>
      <c r="O186" s="394">
        <v>26</v>
      </c>
      <c r="P186" s="394">
        <v>18</v>
      </c>
      <c r="Q186" s="492">
        <v>443</v>
      </c>
      <c r="R186" s="492">
        <v>194</v>
      </c>
      <c r="S186" s="394" t="s">
        <v>336</v>
      </c>
      <c r="T186" s="394" t="s">
        <v>254</v>
      </c>
      <c r="U186" s="394">
        <v>42</v>
      </c>
      <c r="V186" s="394">
        <v>19</v>
      </c>
      <c r="W186" s="394">
        <v>3</v>
      </c>
      <c r="X186" s="394">
        <v>1</v>
      </c>
      <c r="Y186" s="394">
        <v>0</v>
      </c>
      <c r="Z186" s="394">
        <v>0</v>
      </c>
      <c r="AA186" s="394">
        <v>4</v>
      </c>
      <c r="AB186" s="394">
        <v>2</v>
      </c>
      <c r="AC186" s="394">
        <v>20</v>
      </c>
      <c r="AD186" s="394">
        <v>9</v>
      </c>
      <c r="AE186" s="394">
        <v>1</v>
      </c>
      <c r="AF186" s="394">
        <v>0</v>
      </c>
      <c r="AG186" s="394">
        <v>3</v>
      </c>
      <c r="AH186" s="394">
        <v>2</v>
      </c>
      <c r="AI186" s="492">
        <v>73</v>
      </c>
      <c r="AJ186" s="492">
        <v>33</v>
      </c>
      <c r="AK186" s="394" t="s">
        <v>336</v>
      </c>
      <c r="AL186" s="394" t="s">
        <v>254</v>
      </c>
      <c r="AM186" s="394">
        <v>6</v>
      </c>
      <c r="AN186" s="394">
        <v>1</v>
      </c>
      <c r="AO186" s="394">
        <v>1</v>
      </c>
      <c r="AP186" s="394">
        <v>1</v>
      </c>
      <c r="AQ186" s="394">
        <v>2</v>
      </c>
      <c r="AR186" s="394">
        <v>1</v>
      </c>
      <c r="AS186" s="394">
        <v>1</v>
      </c>
      <c r="AT186" s="394">
        <v>13</v>
      </c>
      <c r="AU186" s="394">
        <v>15</v>
      </c>
      <c r="AV186" s="394">
        <v>0</v>
      </c>
      <c r="AW186" s="394">
        <v>15</v>
      </c>
      <c r="AX186" s="394">
        <v>26</v>
      </c>
      <c r="AY186" s="394">
        <v>0</v>
      </c>
      <c r="AZ186" s="394">
        <v>0</v>
      </c>
      <c r="BA186" s="394">
        <v>0</v>
      </c>
      <c r="BB186" s="394">
        <f t="shared" si="22"/>
        <v>26</v>
      </c>
      <c r="BC186" s="394">
        <v>12</v>
      </c>
      <c r="BD186" s="394">
        <v>1</v>
      </c>
      <c r="BE186" s="394">
        <v>1</v>
      </c>
      <c r="BF186" s="394">
        <v>0</v>
      </c>
      <c r="BH186"/>
      <c r="BI186"/>
      <c r="BJ186"/>
      <c r="BK186"/>
      <c r="BL186"/>
      <c r="BM186"/>
    </row>
    <row r="187" spans="1:67"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148"/>
      <c r="R187" s="148"/>
      <c r="S187" s="20"/>
      <c r="U187" s="20"/>
      <c r="V187" s="20"/>
      <c r="W187" s="20"/>
      <c r="X187" s="20"/>
      <c r="Y187" s="20"/>
      <c r="Z187" s="20"/>
      <c r="AA187" s="20"/>
      <c r="AB187" s="20"/>
      <c r="AC187" s="279"/>
      <c r="AD187" s="20"/>
      <c r="AE187" s="20"/>
      <c r="AF187" s="20"/>
      <c r="AG187" s="20"/>
      <c r="AH187" s="20"/>
      <c r="AI187" s="148"/>
      <c r="AJ187" s="148"/>
      <c r="AK187" s="20"/>
      <c r="AM187" s="20"/>
      <c r="AN187" s="20"/>
      <c r="AO187" s="20"/>
      <c r="AP187" s="20"/>
      <c r="AQ187" s="20"/>
      <c r="AR187" s="20"/>
      <c r="AS187" s="20"/>
      <c r="AT187" s="58"/>
      <c r="AU187" s="20"/>
      <c r="AV187" s="20"/>
      <c r="AW187" s="20"/>
      <c r="AX187" s="20"/>
      <c r="AY187" s="20"/>
      <c r="AZ187" s="20"/>
      <c r="BA187" s="20"/>
      <c r="BB187" s="20"/>
      <c r="BO187" s="281"/>
    </row>
    <row r="205" spans="66:66">
      <c r="BN205" s="363"/>
    </row>
    <row r="206" spans="66:66">
      <c r="BN206" s="364"/>
    </row>
    <row r="217" spans="60:65">
      <c r="BH217" s="363"/>
      <c r="BI217" s="363"/>
      <c r="BJ217" s="363"/>
      <c r="BK217" s="363"/>
      <c r="BL217" s="363"/>
      <c r="BM217" s="363"/>
    </row>
    <row r="218" spans="60:65">
      <c r="BH218" s="364"/>
      <c r="BI218" s="364"/>
      <c r="BJ218" s="364"/>
      <c r="BK218" s="364"/>
      <c r="BL218" s="364"/>
      <c r="BM218" s="364"/>
    </row>
    <row r="236" spans="66:66">
      <c r="BN236" s="363"/>
    </row>
    <row r="237" spans="66:66">
      <c r="BN237" s="364"/>
    </row>
    <row r="248" spans="60:66">
      <c r="BH248" s="363"/>
      <c r="BI248" s="363"/>
      <c r="BJ248" s="363"/>
      <c r="BK248" s="363"/>
      <c r="BL248" s="363"/>
      <c r="BM248" s="363"/>
    </row>
    <row r="249" spans="60:66">
      <c r="BH249" s="364"/>
      <c r="BI249" s="364"/>
      <c r="BJ249" s="364"/>
      <c r="BK249" s="364"/>
      <c r="BL249" s="364"/>
      <c r="BM249" s="364"/>
    </row>
    <row r="250" spans="60:66">
      <c r="BN250" s="281"/>
    </row>
    <row r="262" spans="60:65">
      <c r="BH262" s="281"/>
      <c r="BI262" s="281"/>
      <c r="BJ262" s="281"/>
      <c r="BK262" s="281"/>
      <c r="BL262" s="281"/>
      <c r="BM262" s="281"/>
    </row>
  </sheetData>
  <phoneticPr fontId="0" type="noConversion"/>
  <printOptions horizontalCentered="1"/>
  <pageMargins left="0.69" right="0.28999999999999998" top="0.59055118110236227" bottom="0.39370078740157483" header="0.51181102362204722" footer="0.51181102362204722"/>
  <pageSetup paperSize="9" scale="90" orientation="landscape" r:id="rId1"/>
  <headerFooter alignWithMargins="0"/>
  <rowBreaks count="5" manualBreakCount="5">
    <brk id="32" max="16383" man="1"/>
    <brk id="54" max="16383" man="1"/>
    <brk id="91" max="16383" man="1"/>
    <brk id="124" max="16383" man="1"/>
    <brk id="155" max="16383" man="1"/>
  </rowBreaks>
  <colBreaks count="2" manualBreakCount="2">
    <brk id="18" max="1048575" man="1"/>
    <brk id="3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R189"/>
  <sheetViews>
    <sheetView showZeros="0" zoomScale="75" workbookViewId="0">
      <pane xSplit="2" ySplit="8" topLeftCell="C69" activePane="bottomRight" state="frozen"/>
      <selection pane="topRight" activeCell="C1" sqref="C1"/>
      <selection pane="bottomLeft" activeCell="A9" sqref="A9"/>
      <selection pane="bottomRight" activeCell="C88" sqref="C88:L88"/>
    </sheetView>
  </sheetViews>
  <sheetFormatPr baseColWidth="10" defaultColWidth="11.453125" defaultRowHeight="13"/>
  <cols>
    <col min="1" max="1" width="22.26953125" style="88" customWidth="1"/>
    <col min="2" max="2" width="31" style="100" customWidth="1"/>
    <col min="3" max="3" width="8.54296875" style="113" customWidth="1"/>
    <col min="4" max="12" width="7.453125" style="113" customWidth="1"/>
    <col min="13" max="13" width="8.54296875" style="482" customWidth="1"/>
    <col min="14" max="14" width="8.7265625" style="482" bestFit="1" customWidth="1"/>
    <col min="15" max="15" width="22.81640625" style="113" bestFit="1" customWidth="1"/>
    <col min="16" max="16" width="32.1796875" style="100" bestFit="1" customWidth="1"/>
    <col min="17" max="18" width="6.81640625" style="113" bestFit="1" customWidth="1"/>
    <col min="19" max="19" width="7.1796875" style="113" bestFit="1" customWidth="1"/>
    <col min="20" max="20" width="6.81640625" style="113" bestFit="1" customWidth="1"/>
    <col min="21" max="21" width="7.1796875" style="113" bestFit="1" customWidth="1"/>
    <col min="22" max="22" width="6.81640625" style="113" bestFit="1" customWidth="1"/>
    <col min="23" max="23" width="6.453125" style="113" bestFit="1" customWidth="1"/>
    <col min="24" max="25" width="6.81640625" style="113" bestFit="1" customWidth="1"/>
    <col min="26" max="26" width="6.453125" style="113" bestFit="1" customWidth="1"/>
    <col min="27" max="27" width="8" style="482" bestFit="1" customWidth="1"/>
    <col min="28" max="28" width="7.54296875" style="482" bestFit="1" customWidth="1"/>
    <col min="29" max="29" width="21.1796875" style="113" customWidth="1"/>
    <col min="30" max="30" width="29.453125" style="100" customWidth="1"/>
    <col min="31" max="35" width="6.7265625" style="88" customWidth="1"/>
    <col min="36" max="36" width="7.453125" style="88" customWidth="1"/>
    <col min="37" max="37" width="8.1796875" style="88" customWidth="1"/>
    <col min="38" max="38" width="8.26953125" style="113" customWidth="1"/>
    <col min="39" max="39" width="7.1796875" style="113" customWidth="1"/>
    <col min="40" max="40" width="8.1796875" style="113" customWidth="1"/>
    <col min="41" max="41" width="8.26953125" style="88" customWidth="1"/>
    <col min="42" max="42" width="6.54296875" style="88" customWidth="1"/>
    <col min="43" max="43" width="7" style="88" customWidth="1"/>
    <col min="44" max="44" width="6.26953125" style="88" customWidth="1"/>
    <col min="45" max="16384" width="11.453125" style="99"/>
  </cols>
  <sheetData>
    <row r="1" spans="1:44" ht="12.5">
      <c r="A1" s="567" t="s">
        <v>12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9"/>
      <c r="O1" s="567" t="s">
        <v>13</v>
      </c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  <c r="AC1" s="567" t="s">
        <v>371</v>
      </c>
      <c r="AD1" s="569"/>
      <c r="AE1" s="569"/>
      <c r="AF1" s="569"/>
      <c r="AG1" s="569"/>
      <c r="AH1" s="569"/>
      <c r="AI1" s="569"/>
      <c r="AJ1" s="569"/>
      <c r="AK1" s="569"/>
      <c r="AL1" s="569"/>
      <c r="AM1" s="569"/>
      <c r="AN1" s="569"/>
      <c r="AO1" s="569"/>
      <c r="AP1" s="569"/>
      <c r="AQ1" s="569"/>
      <c r="AR1" s="569"/>
    </row>
    <row r="2" spans="1:44" ht="12.5">
      <c r="A2" s="567" t="s">
        <v>190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9"/>
      <c r="O2" s="567" t="s">
        <v>190</v>
      </c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69"/>
      <c r="AA2" s="569"/>
      <c r="AB2" s="569"/>
      <c r="AC2" s="567" t="s">
        <v>196</v>
      </c>
      <c r="AD2" s="569"/>
      <c r="AE2" s="569"/>
      <c r="AF2" s="569"/>
      <c r="AG2" s="569"/>
      <c r="AH2" s="569"/>
      <c r="AI2" s="569"/>
      <c r="AJ2" s="569"/>
      <c r="AK2" s="569"/>
      <c r="AL2" s="569"/>
      <c r="AM2" s="569"/>
      <c r="AN2" s="569"/>
      <c r="AO2" s="569"/>
      <c r="AP2" s="569"/>
      <c r="AQ2" s="569"/>
      <c r="AR2" s="569"/>
    </row>
    <row r="3" spans="1:44" ht="12.5">
      <c r="A3" s="567" t="s">
        <v>279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9"/>
      <c r="O3" s="567" t="s">
        <v>279</v>
      </c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69"/>
      <c r="AA3" s="569"/>
      <c r="AB3" s="569"/>
      <c r="AC3" s="567" t="s">
        <v>279</v>
      </c>
      <c r="AD3" s="569"/>
      <c r="AE3" s="569"/>
      <c r="AF3" s="569"/>
      <c r="AG3" s="569"/>
      <c r="AH3" s="569"/>
      <c r="AI3" s="569"/>
      <c r="AJ3" s="569"/>
      <c r="AK3" s="569"/>
      <c r="AL3" s="569"/>
      <c r="AM3" s="569"/>
      <c r="AN3" s="569"/>
      <c r="AO3" s="569"/>
      <c r="AP3" s="569"/>
      <c r="AQ3" s="569"/>
      <c r="AR3" s="569"/>
    </row>
    <row r="5" spans="1:44">
      <c r="A5" s="89" t="s">
        <v>260</v>
      </c>
      <c r="K5" s="113" t="s">
        <v>72</v>
      </c>
      <c r="M5" s="482">
        <f>SUM(M12:M19)</f>
        <v>200419</v>
      </c>
      <c r="O5" s="89" t="s">
        <v>260</v>
      </c>
      <c r="Y5" s="113" t="s">
        <v>72</v>
      </c>
      <c r="AA5" s="482">
        <f>SUM(AA12:AA19)</f>
        <v>14428</v>
      </c>
      <c r="AC5" s="89" t="s">
        <v>260</v>
      </c>
      <c r="AJ5" s="113"/>
      <c r="AL5" s="88"/>
      <c r="AM5" s="88"/>
      <c r="AN5" s="482">
        <f>SUM(AN12:AN19)</f>
        <v>6270</v>
      </c>
      <c r="AQ5" s="113" t="s">
        <v>72</v>
      </c>
    </row>
    <row r="6" spans="1:44">
      <c r="AJ6" s="113"/>
      <c r="AL6" s="88"/>
      <c r="AM6" s="88"/>
    </row>
    <row r="7" spans="1:44" s="378" customFormat="1" ht="16.5" customHeight="1">
      <c r="A7" s="410"/>
      <c r="B7" s="382"/>
      <c r="C7" s="150" t="s">
        <v>74</v>
      </c>
      <c r="D7" s="151"/>
      <c r="E7" s="150" t="s">
        <v>75</v>
      </c>
      <c r="F7" s="151"/>
      <c r="G7" s="150" t="s">
        <v>76</v>
      </c>
      <c r="H7" s="151"/>
      <c r="I7" s="150" t="s">
        <v>77</v>
      </c>
      <c r="J7" s="151"/>
      <c r="K7" s="150" t="s">
        <v>78</v>
      </c>
      <c r="L7" s="151"/>
      <c r="M7" s="476" t="s">
        <v>73</v>
      </c>
      <c r="N7" s="483"/>
      <c r="O7" s="377"/>
      <c r="P7" s="382"/>
      <c r="Q7" s="150" t="s">
        <v>74</v>
      </c>
      <c r="R7" s="151"/>
      <c r="S7" s="150" t="s">
        <v>75</v>
      </c>
      <c r="T7" s="151"/>
      <c r="U7" s="150" t="s">
        <v>76</v>
      </c>
      <c r="V7" s="151"/>
      <c r="W7" s="150" t="s">
        <v>77</v>
      </c>
      <c r="X7" s="151"/>
      <c r="Y7" s="150" t="s">
        <v>78</v>
      </c>
      <c r="Z7" s="151"/>
      <c r="AA7" s="476" t="s">
        <v>73</v>
      </c>
      <c r="AB7" s="477"/>
      <c r="AC7" s="377"/>
      <c r="AD7" s="455"/>
      <c r="AE7" s="312" t="s">
        <v>188</v>
      </c>
      <c r="AF7" s="303"/>
      <c r="AG7" s="317"/>
      <c r="AH7" s="312"/>
      <c r="AI7" s="303"/>
      <c r="AJ7" s="317"/>
      <c r="AK7" s="312" t="s">
        <v>47</v>
      </c>
      <c r="AL7" s="303"/>
      <c r="AM7" s="349"/>
      <c r="AN7" s="209" t="s">
        <v>445</v>
      </c>
      <c r="AO7" s="536"/>
      <c r="AP7" s="312" t="s">
        <v>176</v>
      </c>
      <c r="AQ7" s="303"/>
      <c r="AR7" s="317"/>
    </row>
    <row r="8" spans="1:44" s="378" customFormat="1" ht="23.25" customHeight="1">
      <c r="A8" s="458" t="s">
        <v>338</v>
      </c>
      <c r="B8" s="296" t="s">
        <v>191</v>
      </c>
      <c r="C8" s="377" t="s">
        <v>257</v>
      </c>
      <c r="D8" s="377" t="s">
        <v>79</v>
      </c>
      <c r="E8" s="377" t="s">
        <v>257</v>
      </c>
      <c r="F8" s="377" t="s">
        <v>79</v>
      </c>
      <c r="G8" s="377" t="s">
        <v>257</v>
      </c>
      <c r="H8" s="377" t="s">
        <v>79</v>
      </c>
      <c r="I8" s="377" t="s">
        <v>257</v>
      </c>
      <c r="J8" s="377" t="s">
        <v>79</v>
      </c>
      <c r="K8" s="377" t="s">
        <v>257</v>
      </c>
      <c r="L8" s="377" t="s">
        <v>79</v>
      </c>
      <c r="M8" s="418" t="s">
        <v>257</v>
      </c>
      <c r="N8" s="418" t="s">
        <v>79</v>
      </c>
      <c r="O8" s="184" t="s">
        <v>338</v>
      </c>
      <c r="P8" s="296" t="s">
        <v>191</v>
      </c>
      <c r="Q8" s="377" t="s">
        <v>257</v>
      </c>
      <c r="R8" s="377" t="s">
        <v>79</v>
      </c>
      <c r="S8" s="377" t="s">
        <v>257</v>
      </c>
      <c r="T8" s="377" t="s">
        <v>79</v>
      </c>
      <c r="U8" s="377" t="s">
        <v>257</v>
      </c>
      <c r="V8" s="377" t="s">
        <v>79</v>
      </c>
      <c r="W8" s="377" t="s">
        <v>257</v>
      </c>
      <c r="X8" s="377" t="s">
        <v>79</v>
      </c>
      <c r="Y8" s="377" t="s">
        <v>257</v>
      </c>
      <c r="Z8" s="377" t="s">
        <v>79</v>
      </c>
      <c r="AA8" s="418" t="s">
        <v>257</v>
      </c>
      <c r="AB8" s="418" t="s">
        <v>79</v>
      </c>
      <c r="AC8" s="188" t="s">
        <v>338</v>
      </c>
      <c r="AD8" s="456" t="s">
        <v>191</v>
      </c>
      <c r="AE8" s="379" t="s">
        <v>177</v>
      </c>
      <c r="AF8" s="379" t="s">
        <v>178</v>
      </c>
      <c r="AG8" s="379" t="s">
        <v>179</v>
      </c>
      <c r="AH8" s="379" t="s">
        <v>180</v>
      </c>
      <c r="AI8" s="379" t="s">
        <v>181</v>
      </c>
      <c r="AJ8" s="380" t="s">
        <v>73</v>
      </c>
      <c r="AK8" s="298" t="s">
        <v>183</v>
      </c>
      <c r="AL8" s="298" t="s">
        <v>184</v>
      </c>
      <c r="AM8" s="294" t="s">
        <v>182</v>
      </c>
      <c r="AN8" s="272" t="s">
        <v>444</v>
      </c>
      <c r="AO8" s="271" t="s">
        <v>58</v>
      </c>
      <c r="AP8" s="300" t="s">
        <v>65</v>
      </c>
      <c r="AQ8" s="294" t="s">
        <v>63</v>
      </c>
      <c r="AR8" s="300" t="s">
        <v>66</v>
      </c>
    </row>
    <row r="9" spans="1:44" s="378" customFormat="1" ht="12" customHeight="1">
      <c r="A9" s="375"/>
      <c r="B9" s="218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418"/>
      <c r="N9" s="418"/>
      <c r="O9" s="377"/>
      <c r="P9" s="218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418"/>
      <c r="AB9" s="418"/>
      <c r="AC9" s="377"/>
      <c r="AD9" s="381"/>
      <c r="AE9" s="382"/>
      <c r="AF9" s="382"/>
      <c r="AG9" s="382"/>
      <c r="AH9" s="382"/>
      <c r="AI9" s="382"/>
      <c r="AJ9" s="380"/>
      <c r="AK9" s="380"/>
      <c r="AL9" s="380"/>
      <c r="AM9" s="380"/>
      <c r="AN9" s="339"/>
      <c r="AO9" s="339"/>
      <c r="AP9" s="383"/>
      <c r="AQ9" s="340"/>
      <c r="AR9" s="383"/>
    </row>
    <row r="10" spans="1:44">
      <c r="A10" s="96"/>
      <c r="B10" s="70" t="s">
        <v>81</v>
      </c>
      <c r="C10" s="115">
        <f t="shared" ref="C10:N10" si="0">SUM(C12:C30)</f>
        <v>105522</v>
      </c>
      <c r="D10" s="115">
        <f t="shared" si="0"/>
        <v>51617</v>
      </c>
      <c r="E10" s="115">
        <f t="shared" si="0"/>
        <v>90261</v>
      </c>
      <c r="F10" s="115">
        <f t="shared" si="0"/>
        <v>44011</v>
      </c>
      <c r="G10" s="115">
        <f t="shared" si="0"/>
        <v>80889</v>
      </c>
      <c r="H10" s="115">
        <f t="shared" si="0"/>
        <v>39495</v>
      </c>
      <c r="I10" s="115">
        <f t="shared" si="0"/>
        <v>61997</v>
      </c>
      <c r="J10" s="115">
        <f t="shared" si="0"/>
        <v>30613</v>
      </c>
      <c r="K10" s="115">
        <f t="shared" si="0"/>
        <v>49177</v>
      </c>
      <c r="L10" s="115">
        <f t="shared" si="0"/>
        <v>24590</v>
      </c>
      <c r="M10" s="115">
        <f t="shared" si="0"/>
        <v>387846</v>
      </c>
      <c r="N10" s="115">
        <f t="shared" si="0"/>
        <v>190326</v>
      </c>
      <c r="O10" s="115"/>
      <c r="P10" s="70" t="s">
        <v>81</v>
      </c>
      <c r="Q10" s="115">
        <f t="shared" ref="Q10:AB10" si="1">SUM(Q12:Q30)</f>
        <v>9632</v>
      </c>
      <c r="R10" s="115">
        <f t="shared" si="1"/>
        <v>4312</v>
      </c>
      <c r="S10" s="115">
        <f t="shared" si="1"/>
        <v>11912</v>
      </c>
      <c r="T10" s="115">
        <f t="shared" si="1"/>
        <v>5369</v>
      </c>
      <c r="U10" s="115">
        <f t="shared" si="1"/>
        <v>11023</v>
      </c>
      <c r="V10" s="115">
        <f t="shared" si="1"/>
        <v>4958</v>
      </c>
      <c r="W10" s="115">
        <f t="shared" si="1"/>
        <v>4861</v>
      </c>
      <c r="X10" s="115">
        <f t="shared" si="1"/>
        <v>2302</v>
      </c>
      <c r="Y10" s="115">
        <f t="shared" si="1"/>
        <v>2873</v>
      </c>
      <c r="Z10" s="115">
        <f t="shared" si="1"/>
        <v>1458</v>
      </c>
      <c r="AA10" s="115">
        <f t="shared" si="1"/>
        <v>40301</v>
      </c>
      <c r="AB10" s="115">
        <f t="shared" si="1"/>
        <v>18399</v>
      </c>
      <c r="AC10" s="115"/>
      <c r="AD10" s="70" t="s">
        <v>81</v>
      </c>
      <c r="AE10" s="115">
        <f t="shared" ref="AE10:AR10" si="2">SUM(AE12:AE30)</f>
        <v>3427</v>
      </c>
      <c r="AF10" s="115">
        <f t="shared" si="2"/>
        <v>3267</v>
      </c>
      <c r="AG10" s="115">
        <f t="shared" si="2"/>
        <v>3242</v>
      </c>
      <c r="AH10" s="115">
        <f t="shared" si="2"/>
        <v>3001</v>
      </c>
      <c r="AI10" s="115">
        <f t="shared" si="2"/>
        <v>2787</v>
      </c>
      <c r="AJ10" s="115">
        <f t="shared" si="2"/>
        <v>15724</v>
      </c>
      <c r="AK10" s="115">
        <f>SUM(AK12:AK30)</f>
        <v>10084</v>
      </c>
      <c r="AL10" s="115">
        <f>SUM(AL12:AL30)</f>
        <v>1013</v>
      </c>
      <c r="AM10" s="115">
        <f t="shared" si="2"/>
        <v>11097</v>
      </c>
      <c r="AN10" s="115">
        <f t="shared" si="2"/>
        <v>10744</v>
      </c>
      <c r="AO10" s="115">
        <f t="shared" si="2"/>
        <v>1607</v>
      </c>
      <c r="AP10" s="115">
        <f t="shared" si="2"/>
        <v>3232</v>
      </c>
      <c r="AQ10" s="115">
        <f t="shared" si="2"/>
        <v>3034</v>
      </c>
      <c r="AR10" s="115">
        <f t="shared" si="2"/>
        <v>198</v>
      </c>
    </row>
    <row r="11" spans="1:44">
      <c r="A11" s="96"/>
      <c r="B11" s="70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70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70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</row>
    <row r="12" spans="1:44" ht="15.75" customHeight="1">
      <c r="A12" s="14" t="s">
        <v>283</v>
      </c>
      <c r="B12" s="14" t="s">
        <v>284</v>
      </c>
      <c r="C12" s="14">
        <v>6087</v>
      </c>
      <c r="D12" s="14">
        <v>2978</v>
      </c>
      <c r="E12" s="14">
        <v>4788</v>
      </c>
      <c r="F12" s="14">
        <v>2373</v>
      </c>
      <c r="G12" s="14">
        <v>4604</v>
      </c>
      <c r="H12" s="14">
        <v>2252</v>
      </c>
      <c r="I12" s="14">
        <v>3923</v>
      </c>
      <c r="J12" s="14">
        <v>1870</v>
      </c>
      <c r="K12" s="14">
        <v>3307</v>
      </c>
      <c r="L12" s="14">
        <v>1642</v>
      </c>
      <c r="M12" s="473">
        <v>22709</v>
      </c>
      <c r="N12" s="473">
        <v>11115</v>
      </c>
      <c r="O12" s="14" t="s">
        <v>283</v>
      </c>
      <c r="P12" s="14" t="s">
        <v>284</v>
      </c>
      <c r="Q12" s="14">
        <v>291</v>
      </c>
      <c r="R12" s="14">
        <v>118</v>
      </c>
      <c r="S12" s="14">
        <v>382</v>
      </c>
      <c r="T12" s="14">
        <v>167</v>
      </c>
      <c r="U12" s="14">
        <v>430</v>
      </c>
      <c r="V12" s="14">
        <v>195</v>
      </c>
      <c r="W12" s="14">
        <v>238</v>
      </c>
      <c r="X12" s="14">
        <v>116</v>
      </c>
      <c r="Y12" s="14">
        <v>178</v>
      </c>
      <c r="Z12" s="14">
        <v>89</v>
      </c>
      <c r="AA12" s="473">
        <v>1519</v>
      </c>
      <c r="AB12" s="473">
        <v>685</v>
      </c>
      <c r="AC12" s="14" t="s">
        <v>283</v>
      </c>
      <c r="AD12" s="14" t="s">
        <v>284</v>
      </c>
      <c r="AE12" s="14">
        <v>223</v>
      </c>
      <c r="AF12" s="14">
        <v>203</v>
      </c>
      <c r="AG12" s="14">
        <v>202</v>
      </c>
      <c r="AH12" s="14">
        <v>190</v>
      </c>
      <c r="AI12" s="14">
        <v>182</v>
      </c>
      <c r="AJ12" s="14">
        <v>1000</v>
      </c>
      <c r="AK12" s="14">
        <v>807</v>
      </c>
      <c r="AL12" s="14">
        <v>35</v>
      </c>
      <c r="AM12" s="14">
        <v>842</v>
      </c>
      <c r="AN12" s="14">
        <v>823</v>
      </c>
      <c r="AO12" s="14">
        <v>75</v>
      </c>
      <c r="AP12" s="14">
        <v>211</v>
      </c>
      <c r="AQ12" s="14">
        <v>197</v>
      </c>
      <c r="AR12" s="14">
        <v>14</v>
      </c>
    </row>
    <row r="13" spans="1:44" ht="15.75" customHeight="1">
      <c r="A13" s="14" t="s">
        <v>283</v>
      </c>
      <c r="B13" s="14" t="s">
        <v>199</v>
      </c>
      <c r="C13" s="14">
        <v>3785</v>
      </c>
      <c r="D13" s="14">
        <v>1828</v>
      </c>
      <c r="E13" s="14">
        <v>3425</v>
      </c>
      <c r="F13" s="14">
        <v>1633</v>
      </c>
      <c r="G13" s="14">
        <v>3978</v>
      </c>
      <c r="H13" s="14">
        <v>1864</v>
      </c>
      <c r="I13" s="14">
        <v>2399</v>
      </c>
      <c r="J13" s="14">
        <v>1200</v>
      </c>
      <c r="K13" s="14">
        <v>1672</v>
      </c>
      <c r="L13" s="14">
        <v>816</v>
      </c>
      <c r="M13" s="473">
        <v>15259</v>
      </c>
      <c r="N13" s="473">
        <v>7341</v>
      </c>
      <c r="O13" s="14" t="s">
        <v>283</v>
      </c>
      <c r="P13" s="14" t="s">
        <v>199</v>
      </c>
      <c r="Q13" s="14">
        <v>807</v>
      </c>
      <c r="R13" s="14">
        <v>341</v>
      </c>
      <c r="S13" s="14">
        <v>640</v>
      </c>
      <c r="T13" s="14">
        <v>277</v>
      </c>
      <c r="U13" s="14">
        <v>857</v>
      </c>
      <c r="V13" s="14">
        <v>364</v>
      </c>
      <c r="W13" s="14">
        <v>355</v>
      </c>
      <c r="X13" s="14">
        <v>181</v>
      </c>
      <c r="Y13" s="14">
        <v>67</v>
      </c>
      <c r="Z13" s="14">
        <v>39</v>
      </c>
      <c r="AA13" s="473">
        <v>2726</v>
      </c>
      <c r="AB13" s="473">
        <v>1202</v>
      </c>
      <c r="AC13" s="14" t="s">
        <v>283</v>
      </c>
      <c r="AD13" s="14" t="s">
        <v>199</v>
      </c>
      <c r="AE13" s="14">
        <v>120</v>
      </c>
      <c r="AF13" s="14">
        <v>125</v>
      </c>
      <c r="AG13" s="14">
        <v>138</v>
      </c>
      <c r="AH13" s="14">
        <v>119</v>
      </c>
      <c r="AI13" s="14">
        <v>115</v>
      </c>
      <c r="AJ13" s="14">
        <v>617</v>
      </c>
      <c r="AK13" s="14">
        <v>347</v>
      </c>
      <c r="AL13" s="14">
        <v>34</v>
      </c>
      <c r="AM13" s="14">
        <v>381</v>
      </c>
      <c r="AN13" s="14">
        <v>359</v>
      </c>
      <c r="AO13" s="14">
        <v>4</v>
      </c>
      <c r="AP13" s="14">
        <v>119</v>
      </c>
      <c r="AQ13" s="14">
        <v>117</v>
      </c>
      <c r="AR13" s="14">
        <v>2</v>
      </c>
    </row>
    <row r="14" spans="1:44" ht="15.75" customHeight="1">
      <c r="A14" s="14" t="s">
        <v>283</v>
      </c>
      <c r="B14" s="14" t="s">
        <v>200</v>
      </c>
      <c r="C14" s="14">
        <v>1629</v>
      </c>
      <c r="D14" s="14">
        <v>821</v>
      </c>
      <c r="E14" s="14">
        <v>1565</v>
      </c>
      <c r="F14" s="14">
        <v>748</v>
      </c>
      <c r="G14" s="14">
        <v>1418</v>
      </c>
      <c r="H14" s="14">
        <v>689</v>
      </c>
      <c r="I14" s="14">
        <v>1076</v>
      </c>
      <c r="J14" s="14">
        <v>554</v>
      </c>
      <c r="K14" s="14">
        <v>847</v>
      </c>
      <c r="L14" s="14">
        <v>426</v>
      </c>
      <c r="M14" s="473">
        <v>6535</v>
      </c>
      <c r="N14" s="473">
        <v>3238</v>
      </c>
      <c r="O14" s="14" t="s">
        <v>283</v>
      </c>
      <c r="P14" s="14" t="s">
        <v>200</v>
      </c>
      <c r="Q14" s="14">
        <v>178</v>
      </c>
      <c r="R14" s="14">
        <v>69</v>
      </c>
      <c r="S14" s="14">
        <v>294</v>
      </c>
      <c r="T14" s="14">
        <v>125</v>
      </c>
      <c r="U14" s="14">
        <v>248</v>
      </c>
      <c r="V14" s="14">
        <v>109</v>
      </c>
      <c r="W14" s="14">
        <v>112</v>
      </c>
      <c r="X14" s="14">
        <v>58</v>
      </c>
      <c r="Y14" s="14">
        <v>67</v>
      </c>
      <c r="Z14" s="14">
        <v>31</v>
      </c>
      <c r="AA14" s="473">
        <v>899</v>
      </c>
      <c r="AB14" s="473">
        <v>392</v>
      </c>
      <c r="AC14" s="14" t="s">
        <v>283</v>
      </c>
      <c r="AD14" s="14" t="s">
        <v>200</v>
      </c>
      <c r="AE14" s="14">
        <v>70</v>
      </c>
      <c r="AF14" s="14">
        <v>69</v>
      </c>
      <c r="AG14" s="14">
        <v>70</v>
      </c>
      <c r="AH14" s="14">
        <v>70</v>
      </c>
      <c r="AI14" s="14">
        <v>62</v>
      </c>
      <c r="AJ14" s="14">
        <v>341</v>
      </c>
      <c r="AK14" s="14">
        <v>171</v>
      </c>
      <c r="AL14" s="14">
        <v>15</v>
      </c>
      <c r="AM14" s="14">
        <v>186</v>
      </c>
      <c r="AN14" s="14">
        <v>178</v>
      </c>
      <c r="AO14" s="14">
        <v>2</v>
      </c>
      <c r="AP14" s="14">
        <v>69</v>
      </c>
      <c r="AQ14" s="14">
        <v>68</v>
      </c>
      <c r="AR14" s="14">
        <v>1</v>
      </c>
    </row>
    <row r="15" spans="1:44" ht="15.75" customHeight="1">
      <c r="A15" s="14" t="s">
        <v>283</v>
      </c>
      <c r="B15" s="14" t="s">
        <v>201</v>
      </c>
      <c r="C15" s="14">
        <v>2673</v>
      </c>
      <c r="D15" s="14">
        <v>1257</v>
      </c>
      <c r="E15" s="14">
        <v>2223</v>
      </c>
      <c r="F15" s="14">
        <v>1073</v>
      </c>
      <c r="G15" s="14">
        <v>1833</v>
      </c>
      <c r="H15" s="14">
        <v>919</v>
      </c>
      <c r="I15" s="14">
        <v>1291</v>
      </c>
      <c r="J15" s="14">
        <v>632</v>
      </c>
      <c r="K15" s="14">
        <v>1047</v>
      </c>
      <c r="L15" s="14">
        <v>525</v>
      </c>
      <c r="M15" s="473">
        <v>9067</v>
      </c>
      <c r="N15" s="473">
        <v>4406</v>
      </c>
      <c r="O15" s="14" t="s">
        <v>283</v>
      </c>
      <c r="P15" s="14" t="s">
        <v>201</v>
      </c>
      <c r="Q15" s="14">
        <v>295</v>
      </c>
      <c r="R15" s="14">
        <v>124</v>
      </c>
      <c r="S15" s="14">
        <v>374</v>
      </c>
      <c r="T15" s="14">
        <v>168</v>
      </c>
      <c r="U15" s="14">
        <v>250</v>
      </c>
      <c r="V15" s="14">
        <v>115</v>
      </c>
      <c r="W15" s="14">
        <v>83</v>
      </c>
      <c r="X15" s="14">
        <v>40</v>
      </c>
      <c r="Y15" s="14">
        <v>63</v>
      </c>
      <c r="Z15" s="14">
        <v>26</v>
      </c>
      <c r="AA15" s="473">
        <v>1065</v>
      </c>
      <c r="AB15" s="473">
        <v>473</v>
      </c>
      <c r="AC15" s="14" t="s">
        <v>283</v>
      </c>
      <c r="AD15" s="14" t="s">
        <v>201</v>
      </c>
      <c r="AE15" s="14">
        <v>98</v>
      </c>
      <c r="AF15" s="14">
        <v>90</v>
      </c>
      <c r="AG15" s="14">
        <v>88</v>
      </c>
      <c r="AH15" s="14">
        <v>80</v>
      </c>
      <c r="AI15" s="14">
        <v>71</v>
      </c>
      <c r="AJ15" s="14">
        <v>427</v>
      </c>
      <c r="AK15" s="14">
        <v>191</v>
      </c>
      <c r="AL15" s="14">
        <v>20</v>
      </c>
      <c r="AM15" s="14">
        <v>211</v>
      </c>
      <c r="AN15" s="14">
        <v>210</v>
      </c>
      <c r="AO15" s="14">
        <v>12</v>
      </c>
      <c r="AP15" s="14">
        <v>95</v>
      </c>
      <c r="AQ15" s="14">
        <v>86</v>
      </c>
      <c r="AR15" s="14">
        <v>9</v>
      </c>
    </row>
    <row r="16" spans="1:44" ht="15.75" customHeight="1">
      <c r="A16" s="14" t="s">
        <v>283</v>
      </c>
      <c r="B16" s="14" t="s">
        <v>438</v>
      </c>
      <c r="C16" s="14">
        <v>7860</v>
      </c>
      <c r="D16" s="14">
        <v>3780</v>
      </c>
      <c r="E16" s="14">
        <v>6737</v>
      </c>
      <c r="F16" s="14">
        <v>3233</v>
      </c>
      <c r="G16" s="14">
        <v>6379</v>
      </c>
      <c r="H16" s="14">
        <v>3116</v>
      </c>
      <c r="I16" s="14">
        <v>5645</v>
      </c>
      <c r="J16" s="14">
        <v>2789</v>
      </c>
      <c r="K16" s="14">
        <v>4837</v>
      </c>
      <c r="L16" s="14">
        <v>2423</v>
      </c>
      <c r="M16" s="473">
        <v>31458</v>
      </c>
      <c r="N16" s="473">
        <v>15341</v>
      </c>
      <c r="O16" s="14" t="s">
        <v>283</v>
      </c>
      <c r="P16" s="14" t="s">
        <v>438</v>
      </c>
      <c r="Q16" s="14">
        <v>451</v>
      </c>
      <c r="R16" s="14">
        <v>189</v>
      </c>
      <c r="S16" s="14">
        <v>431</v>
      </c>
      <c r="T16" s="14">
        <v>179</v>
      </c>
      <c r="U16" s="14">
        <v>552</v>
      </c>
      <c r="V16" s="14">
        <v>220</v>
      </c>
      <c r="W16" s="14">
        <v>474</v>
      </c>
      <c r="X16" s="14">
        <v>221</v>
      </c>
      <c r="Y16" s="14">
        <v>190</v>
      </c>
      <c r="Z16" s="14">
        <v>101</v>
      </c>
      <c r="AA16" s="473">
        <v>2098</v>
      </c>
      <c r="AB16" s="473">
        <v>910</v>
      </c>
      <c r="AC16" s="14" t="s">
        <v>283</v>
      </c>
      <c r="AD16" s="14" t="s">
        <v>438</v>
      </c>
      <c r="AE16" s="14">
        <v>255</v>
      </c>
      <c r="AF16" s="14">
        <v>238</v>
      </c>
      <c r="AG16" s="14">
        <v>234</v>
      </c>
      <c r="AH16" s="14">
        <v>218</v>
      </c>
      <c r="AI16" s="14">
        <v>213</v>
      </c>
      <c r="AJ16" s="14">
        <v>1158</v>
      </c>
      <c r="AK16" s="14">
        <v>876</v>
      </c>
      <c r="AL16" s="14">
        <v>203</v>
      </c>
      <c r="AM16" s="14">
        <v>1079</v>
      </c>
      <c r="AN16" s="14">
        <v>1068</v>
      </c>
      <c r="AO16" s="14">
        <v>231</v>
      </c>
      <c r="AP16" s="14">
        <v>223</v>
      </c>
      <c r="AQ16" s="14">
        <v>223</v>
      </c>
      <c r="AR16" s="14">
        <v>0</v>
      </c>
    </row>
    <row r="17" spans="1:44" ht="15.75" customHeight="1">
      <c r="A17" s="14" t="s">
        <v>283</v>
      </c>
      <c r="B17" s="14" t="s">
        <v>51</v>
      </c>
      <c r="C17" s="14">
        <v>6668</v>
      </c>
      <c r="D17" s="14">
        <v>3290</v>
      </c>
      <c r="E17" s="14">
        <v>5107</v>
      </c>
      <c r="F17" s="14">
        <v>2526</v>
      </c>
      <c r="G17" s="14">
        <v>4821</v>
      </c>
      <c r="H17" s="14">
        <v>2405</v>
      </c>
      <c r="I17" s="14">
        <v>4332</v>
      </c>
      <c r="J17" s="14">
        <v>2108</v>
      </c>
      <c r="K17" s="14">
        <v>3511</v>
      </c>
      <c r="L17" s="14">
        <v>1770</v>
      </c>
      <c r="M17" s="473">
        <v>24439</v>
      </c>
      <c r="N17" s="473">
        <v>12099</v>
      </c>
      <c r="O17" s="14" t="s">
        <v>283</v>
      </c>
      <c r="P17" s="14" t="s">
        <v>51</v>
      </c>
      <c r="Q17" s="14">
        <v>180</v>
      </c>
      <c r="R17" s="14">
        <v>72</v>
      </c>
      <c r="S17" s="14">
        <v>452</v>
      </c>
      <c r="T17" s="14">
        <v>195</v>
      </c>
      <c r="U17" s="14">
        <v>618</v>
      </c>
      <c r="V17" s="14">
        <v>287</v>
      </c>
      <c r="W17" s="14">
        <v>210</v>
      </c>
      <c r="X17" s="14">
        <v>89</v>
      </c>
      <c r="Y17" s="14">
        <v>157</v>
      </c>
      <c r="Z17" s="14">
        <v>79</v>
      </c>
      <c r="AA17" s="473">
        <v>1617</v>
      </c>
      <c r="AB17" s="473">
        <v>722</v>
      </c>
      <c r="AC17" s="14" t="s">
        <v>283</v>
      </c>
      <c r="AD17" s="14" t="s">
        <v>51</v>
      </c>
      <c r="AE17" s="14">
        <v>228</v>
      </c>
      <c r="AF17" s="14">
        <v>201</v>
      </c>
      <c r="AG17" s="14">
        <v>209</v>
      </c>
      <c r="AH17" s="14">
        <v>193</v>
      </c>
      <c r="AI17" s="14">
        <v>175</v>
      </c>
      <c r="AJ17" s="14">
        <v>1006</v>
      </c>
      <c r="AK17" s="14">
        <v>840</v>
      </c>
      <c r="AL17" s="14">
        <v>45</v>
      </c>
      <c r="AM17" s="14">
        <v>885</v>
      </c>
      <c r="AN17" s="14">
        <v>802</v>
      </c>
      <c r="AO17" s="14">
        <v>85</v>
      </c>
      <c r="AP17" s="14">
        <v>185</v>
      </c>
      <c r="AQ17" s="14">
        <v>178</v>
      </c>
      <c r="AR17" s="14">
        <v>7</v>
      </c>
    </row>
    <row r="18" spans="1:44" ht="15.75" customHeight="1">
      <c r="A18" s="14" t="s">
        <v>283</v>
      </c>
      <c r="B18" s="14" t="s">
        <v>172</v>
      </c>
      <c r="C18" s="14">
        <v>20656</v>
      </c>
      <c r="D18" s="14">
        <v>10184</v>
      </c>
      <c r="E18" s="14">
        <v>17569</v>
      </c>
      <c r="F18" s="14">
        <v>8674</v>
      </c>
      <c r="G18" s="14">
        <v>17180</v>
      </c>
      <c r="H18" s="14">
        <v>8508</v>
      </c>
      <c r="I18" s="14">
        <v>14959</v>
      </c>
      <c r="J18" s="14">
        <v>7491</v>
      </c>
      <c r="K18" s="14">
        <v>12650</v>
      </c>
      <c r="L18" s="14">
        <v>6290</v>
      </c>
      <c r="M18" s="473">
        <v>83014</v>
      </c>
      <c r="N18" s="473">
        <v>41147</v>
      </c>
      <c r="O18" s="14" t="s">
        <v>283</v>
      </c>
      <c r="P18" s="14" t="s">
        <v>172</v>
      </c>
      <c r="Q18" s="14">
        <v>758</v>
      </c>
      <c r="R18" s="14">
        <v>325</v>
      </c>
      <c r="S18" s="14">
        <v>829</v>
      </c>
      <c r="T18" s="14">
        <v>353</v>
      </c>
      <c r="U18" s="14">
        <v>902</v>
      </c>
      <c r="V18" s="14">
        <v>362</v>
      </c>
      <c r="W18" s="14">
        <v>785</v>
      </c>
      <c r="X18" s="14">
        <v>361</v>
      </c>
      <c r="Y18" s="14">
        <v>332</v>
      </c>
      <c r="Z18" s="14">
        <v>156</v>
      </c>
      <c r="AA18" s="473">
        <v>3606</v>
      </c>
      <c r="AB18" s="473">
        <v>1557</v>
      </c>
      <c r="AC18" s="14" t="s">
        <v>283</v>
      </c>
      <c r="AD18" s="14" t="s">
        <v>172</v>
      </c>
      <c r="AE18" s="14">
        <v>580</v>
      </c>
      <c r="AF18" s="14">
        <v>548</v>
      </c>
      <c r="AG18" s="14">
        <v>542</v>
      </c>
      <c r="AH18" s="14">
        <v>500</v>
      </c>
      <c r="AI18" s="14">
        <v>470</v>
      </c>
      <c r="AJ18" s="14">
        <v>2640</v>
      </c>
      <c r="AK18" s="14">
        <v>2500</v>
      </c>
      <c r="AL18" s="14">
        <v>42</v>
      </c>
      <c r="AM18" s="14">
        <v>2542</v>
      </c>
      <c r="AN18" s="14">
        <v>2565</v>
      </c>
      <c r="AO18" s="14">
        <v>853</v>
      </c>
      <c r="AP18" s="14">
        <v>430</v>
      </c>
      <c r="AQ18" s="14">
        <v>429</v>
      </c>
      <c r="AR18" s="14">
        <v>1</v>
      </c>
    </row>
    <row r="19" spans="1:44" ht="15.75" customHeight="1">
      <c r="A19" s="14" t="s">
        <v>283</v>
      </c>
      <c r="B19" s="14" t="s">
        <v>247</v>
      </c>
      <c r="C19" s="14">
        <v>2063</v>
      </c>
      <c r="D19" s="14">
        <v>986</v>
      </c>
      <c r="E19" s="14">
        <v>1692</v>
      </c>
      <c r="F19" s="14">
        <v>816</v>
      </c>
      <c r="G19" s="14">
        <v>1672</v>
      </c>
      <c r="H19" s="14">
        <v>781</v>
      </c>
      <c r="I19" s="14">
        <v>1294</v>
      </c>
      <c r="J19" s="14">
        <v>597</v>
      </c>
      <c r="K19" s="14">
        <v>1217</v>
      </c>
      <c r="L19" s="14">
        <v>615</v>
      </c>
      <c r="M19" s="473">
        <v>7938</v>
      </c>
      <c r="N19" s="473">
        <v>3795</v>
      </c>
      <c r="O19" s="14" t="s">
        <v>283</v>
      </c>
      <c r="P19" s="14" t="s">
        <v>247</v>
      </c>
      <c r="Q19" s="14">
        <v>130</v>
      </c>
      <c r="R19" s="14">
        <v>47</v>
      </c>
      <c r="S19" s="14">
        <v>216</v>
      </c>
      <c r="T19" s="14">
        <v>88</v>
      </c>
      <c r="U19" s="14">
        <v>321</v>
      </c>
      <c r="V19" s="14">
        <v>127</v>
      </c>
      <c r="W19" s="14">
        <v>124</v>
      </c>
      <c r="X19" s="14">
        <v>60</v>
      </c>
      <c r="Y19" s="14">
        <v>107</v>
      </c>
      <c r="Z19" s="14">
        <v>50</v>
      </c>
      <c r="AA19" s="473">
        <v>898</v>
      </c>
      <c r="AB19" s="473">
        <v>372</v>
      </c>
      <c r="AC19" s="14" t="s">
        <v>283</v>
      </c>
      <c r="AD19" s="14" t="s">
        <v>247</v>
      </c>
      <c r="AE19" s="14">
        <v>85</v>
      </c>
      <c r="AF19" s="14">
        <v>82</v>
      </c>
      <c r="AG19" s="14">
        <v>79</v>
      </c>
      <c r="AH19" s="14">
        <v>78</v>
      </c>
      <c r="AI19" s="14">
        <v>78</v>
      </c>
      <c r="AJ19" s="14">
        <v>402</v>
      </c>
      <c r="AK19" s="14">
        <v>270</v>
      </c>
      <c r="AL19" s="14">
        <v>12</v>
      </c>
      <c r="AM19" s="14">
        <v>282</v>
      </c>
      <c r="AN19" s="14">
        <v>265</v>
      </c>
      <c r="AO19" s="14">
        <v>20</v>
      </c>
      <c r="AP19" s="14">
        <v>89</v>
      </c>
      <c r="AQ19" s="14">
        <v>82</v>
      </c>
      <c r="AR19" s="14">
        <v>7</v>
      </c>
    </row>
    <row r="20" spans="1:44" ht="15.75" customHeight="1">
      <c r="A20" s="14" t="s">
        <v>285</v>
      </c>
      <c r="B20" s="14" t="s">
        <v>286</v>
      </c>
      <c r="C20" s="14">
        <v>2461</v>
      </c>
      <c r="D20" s="14">
        <v>1238</v>
      </c>
      <c r="E20" s="14">
        <v>1576</v>
      </c>
      <c r="F20" s="14">
        <v>803</v>
      </c>
      <c r="G20" s="14">
        <v>1342</v>
      </c>
      <c r="H20" s="14">
        <v>637</v>
      </c>
      <c r="I20" s="14">
        <v>847</v>
      </c>
      <c r="J20" s="14">
        <v>424</v>
      </c>
      <c r="K20" s="14">
        <v>574</v>
      </c>
      <c r="L20" s="14">
        <v>293</v>
      </c>
      <c r="M20" s="473">
        <v>6800</v>
      </c>
      <c r="N20" s="473">
        <v>3395</v>
      </c>
      <c r="O20" s="14" t="s">
        <v>285</v>
      </c>
      <c r="P20" s="14" t="s">
        <v>286</v>
      </c>
      <c r="Q20" s="14">
        <v>249</v>
      </c>
      <c r="R20" s="14">
        <v>123</v>
      </c>
      <c r="S20" s="14">
        <v>212</v>
      </c>
      <c r="T20" s="14">
        <v>94</v>
      </c>
      <c r="U20" s="14">
        <v>247</v>
      </c>
      <c r="V20" s="14">
        <v>127</v>
      </c>
      <c r="W20" s="14">
        <v>94</v>
      </c>
      <c r="X20" s="14">
        <v>40</v>
      </c>
      <c r="Y20" s="14">
        <v>67</v>
      </c>
      <c r="Z20" s="14">
        <v>27</v>
      </c>
      <c r="AA20" s="473">
        <v>869</v>
      </c>
      <c r="AB20" s="473">
        <v>411</v>
      </c>
      <c r="AC20" s="14" t="s">
        <v>285</v>
      </c>
      <c r="AD20" s="14" t="s">
        <v>286</v>
      </c>
      <c r="AE20" s="14">
        <v>84</v>
      </c>
      <c r="AF20" s="14">
        <v>80</v>
      </c>
      <c r="AG20" s="14">
        <v>81</v>
      </c>
      <c r="AH20" s="14">
        <v>60</v>
      </c>
      <c r="AI20" s="14">
        <v>48</v>
      </c>
      <c r="AJ20" s="14">
        <v>353</v>
      </c>
      <c r="AK20" s="14">
        <v>153</v>
      </c>
      <c r="AL20" s="14">
        <v>27</v>
      </c>
      <c r="AM20" s="14">
        <v>180</v>
      </c>
      <c r="AN20" s="14">
        <v>168</v>
      </c>
      <c r="AO20" s="14">
        <v>4</v>
      </c>
      <c r="AP20" s="14">
        <v>108</v>
      </c>
      <c r="AQ20" s="14">
        <v>79</v>
      </c>
      <c r="AR20" s="14">
        <v>29</v>
      </c>
    </row>
    <row r="21" spans="1:44" ht="15.75" customHeight="1">
      <c r="A21" s="14" t="s">
        <v>285</v>
      </c>
      <c r="B21" s="14" t="s">
        <v>439</v>
      </c>
      <c r="C21" s="14">
        <v>7078</v>
      </c>
      <c r="D21" s="14">
        <v>3480</v>
      </c>
      <c r="E21" s="14">
        <v>5237</v>
      </c>
      <c r="F21" s="14">
        <v>2599</v>
      </c>
      <c r="G21" s="14">
        <v>4319</v>
      </c>
      <c r="H21" s="14">
        <v>2110</v>
      </c>
      <c r="I21" s="14">
        <v>3061</v>
      </c>
      <c r="J21" s="14">
        <v>1502</v>
      </c>
      <c r="K21" s="14">
        <v>2096</v>
      </c>
      <c r="L21" s="14">
        <v>1063</v>
      </c>
      <c r="M21" s="473">
        <v>21791</v>
      </c>
      <c r="N21" s="473">
        <v>10754</v>
      </c>
      <c r="O21" s="14" t="s">
        <v>285</v>
      </c>
      <c r="P21" s="14" t="s">
        <v>439</v>
      </c>
      <c r="Q21" s="14">
        <v>615</v>
      </c>
      <c r="R21" s="14">
        <v>300</v>
      </c>
      <c r="S21" s="14">
        <v>787</v>
      </c>
      <c r="T21" s="14">
        <v>382</v>
      </c>
      <c r="U21" s="14">
        <v>652</v>
      </c>
      <c r="V21" s="14">
        <v>316</v>
      </c>
      <c r="W21" s="14">
        <v>310</v>
      </c>
      <c r="X21" s="14">
        <v>152</v>
      </c>
      <c r="Y21" s="14">
        <v>178</v>
      </c>
      <c r="Z21" s="14">
        <v>101</v>
      </c>
      <c r="AA21" s="473">
        <v>2542</v>
      </c>
      <c r="AB21" s="473">
        <v>1251</v>
      </c>
      <c r="AC21" s="14" t="s">
        <v>285</v>
      </c>
      <c r="AD21" s="14" t="s">
        <v>439</v>
      </c>
      <c r="AE21" s="14">
        <v>220</v>
      </c>
      <c r="AF21" s="14">
        <v>209</v>
      </c>
      <c r="AG21" s="14">
        <v>200</v>
      </c>
      <c r="AH21" s="14">
        <v>173</v>
      </c>
      <c r="AI21" s="14">
        <v>147</v>
      </c>
      <c r="AJ21" s="14">
        <v>949</v>
      </c>
      <c r="AK21" s="14">
        <v>440</v>
      </c>
      <c r="AL21" s="14">
        <v>107</v>
      </c>
      <c r="AM21" s="14">
        <v>547</v>
      </c>
      <c r="AN21" s="14">
        <v>548</v>
      </c>
      <c r="AO21" s="14">
        <v>48</v>
      </c>
      <c r="AP21" s="14">
        <v>217</v>
      </c>
      <c r="AQ21" s="14">
        <v>199</v>
      </c>
      <c r="AR21" s="14">
        <v>18</v>
      </c>
    </row>
    <row r="22" spans="1:44" ht="15.75" customHeight="1">
      <c r="A22" s="14" t="s">
        <v>287</v>
      </c>
      <c r="B22" s="14" t="s">
        <v>246</v>
      </c>
      <c r="C22" s="14">
        <v>5744</v>
      </c>
      <c r="D22" s="14">
        <v>2840</v>
      </c>
      <c r="E22" s="14">
        <v>5237</v>
      </c>
      <c r="F22" s="14">
        <v>2529</v>
      </c>
      <c r="G22" s="14">
        <v>4650</v>
      </c>
      <c r="H22" s="14">
        <v>2361</v>
      </c>
      <c r="I22" s="14">
        <v>3144</v>
      </c>
      <c r="J22" s="14">
        <v>1614</v>
      </c>
      <c r="K22" s="14">
        <v>2255</v>
      </c>
      <c r="L22" s="14">
        <v>1170</v>
      </c>
      <c r="M22" s="473">
        <v>21030</v>
      </c>
      <c r="N22" s="473">
        <v>10514</v>
      </c>
      <c r="O22" s="14" t="s">
        <v>287</v>
      </c>
      <c r="P22" s="14" t="s">
        <v>246</v>
      </c>
      <c r="Q22" s="14">
        <v>720</v>
      </c>
      <c r="R22" s="14">
        <v>305</v>
      </c>
      <c r="S22" s="14">
        <v>1218</v>
      </c>
      <c r="T22" s="14">
        <v>542</v>
      </c>
      <c r="U22" s="14">
        <v>959</v>
      </c>
      <c r="V22" s="14">
        <v>453</v>
      </c>
      <c r="W22" s="14">
        <v>390</v>
      </c>
      <c r="X22" s="14">
        <v>178</v>
      </c>
      <c r="Y22" s="14">
        <v>209</v>
      </c>
      <c r="Z22" s="14">
        <v>109</v>
      </c>
      <c r="AA22" s="473">
        <v>3496</v>
      </c>
      <c r="AB22" s="473">
        <v>1587</v>
      </c>
      <c r="AC22" s="14" t="s">
        <v>287</v>
      </c>
      <c r="AD22" s="14" t="s">
        <v>246</v>
      </c>
      <c r="AE22" s="14">
        <v>192</v>
      </c>
      <c r="AF22" s="14">
        <v>175</v>
      </c>
      <c r="AG22" s="14">
        <v>174</v>
      </c>
      <c r="AH22" s="14">
        <v>170</v>
      </c>
      <c r="AI22" s="14">
        <v>161</v>
      </c>
      <c r="AJ22" s="14">
        <v>872</v>
      </c>
      <c r="AK22" s="14">
        <v>460</v>
      </c>
      <c r="AL22" s="14">
        <v>71</v>
      </c>
      <c r="AM22" s="14">
        <v>531</v>
      </c>
      <c r="AN22" s="14">
        <v>500</v>
      </c>
      <c r="AO22" s="14">
        <v>30</v>
      </c>
      <c r="AP22" s="14">
        <v>176</v>
      </c>
      <c r="AQ22" s="14">
        <v>170</v>
      </c>
      <c r="AR22" s="14">
        <v>6</v>
      </c>
    </row>
    <row r="23" spans="1:44" ht="15.75" customHeight="1">
      <c r="A23" s="14" t="s">
        <v>287</v>
      </c>
      <c r="B23" s="14" t="s">
        <v>189</v>
      </c>
      <c r="C23" s="14">
        <v>5894</v>
      </c>
      <c r="D23" s="14">
        <v>2886</v>
      </c>
      <c r="E23" s="14">
        <v>4822</v>
      </c>
      <c r="F23" s="14">
        <v>2311</v>
      </c>
      <c r="G23" s="14">
        <v>3997</v>
      </c>
      <c r="H23" s="14">
        <v>1958</v>
      </c>
      <c r="I23" s="14">
        <v>2597</v>
      </c>
      <c r="J23" s="14">
        <v>1305</v>
      </c>
      <c r="K23" s="14">
        <v>1885</v>
      </c>
      <c r="L23" s="14">
        <v>957</v>
      </c>
      <c r="M23" s="473">
        <v>19195</v>
      </c>
      <c r="N23" s="473">
        <v>9417</v>
      </c>
      <c r="O23" s="14" t="s">
        <v>287</v>
      </c>
      <c r="P23" s="14" t="s">
        <v>189</v>
      </c>
      <c r="Q23" s="14">
        <v>862</v>
      </c>
      <c r="R23" s="14">
        <v>382</v>
      </c>
      <c r="S23" s="14">
        <v>789</v>
      </c>
      <c r="T23" s="14">
        <v>357</v>
      </c>
      <c r="U23" s="14">
        <v>744</v>
      </c>
      <c r="V23" s="14">
        <v>342</v>
      </c>
      <c r="W23" s="14">
        <v>283</v>
      </c>
      <c r="X23" s="14">
        <v>127</v>
      </c>
      <c r="Y23" s="14">
        <v>161</v>
      </c>
      <c r="Z23" s="14">
        <v>70</v>
      </c>
      <c r="AA23" s="473">
        <v>2839</v>
      </c>
      <c r="AB23" s="473">
        <v>1278</v>
      </c>
      <c r="AC23" s="14" t="s">
        <v>287</v>
      </c>
      <c r="AD23" s="14" t="s">
        <v>189</v>
      </c>
      <c r="AE23" s="14">
        <v>192</v>
      </c>
      <c r="AF23" s="14">
        <v>185</v>
      </c>
      <c r="AG23" s="14">
        <v>182</v>
      </c>
      <c r="AH23" s="14">
        <v>161</v>
      </c>
      <c r="AI23" s="14">
        <v>144</v>
      </c>
      <c r="AJ23" s="14">
        <v>864</v>
      </c>
      <c r="AK23" s="14">
        <v>379</v>
      </c>
      <c r="AL23" s="14">
        <v>90</v>
      </c>
      <c r="AM23" s="14">
        <v>469</v>
      </c>
      <c r="AN23" s="14">
        <v>481</v>
      </c>
      <c r="AO23" s="14">
        <v>28</v>
      </c>
      <c r="AP23" s="14">
        <v>220</v>
      </c>
      <c r="AQ23" s="14">
        <v>184</v>
      </c>
      <c r="AR23" s="14">
        <v>36</v>
      </c>
    </row>
    <row r="24" spans="1:44" ht="15.75" customHeight="1">
      <c r="A24" s="14" t="s">
        <v>287</v>
      </c>
      <c r="B24" s="14" t="s">
        <v>173</v>
      </c>
      <c r="C24" s="14">
        <v>3212</v>
      </c>
      <c r="D24" s="14">
        <v>1566</v>
      </c>
      <c r="E24" s="14">
        <v>3004</v>
      </c>
      <c r="F24" s="14">
        <v>1486</v>
      </c>
      <c r="G24" s="14">
        <v>2363</v>
      </c>
      <c r="H24" s="14">
        <v>1147</v>
      </c>
      <c r="I24" s="14">
        <v>1610</v>
      </c>
      <c r="J24" s="14">
        <v>779</v>
      </c>
      <c r="K24" s="14">
        <v>1325</v>
      </c>
      <c r="L24" s="14">
        <v>628</v>
      </c>
      <c r="M24" s="473">
        <v>11514</v>
      </c>
      <c r="N24" s="473">
        <v>5606</v>
      </c>
      <c r="O24" s="14" t="s">
        <v>287</v>
      </c>
      <c r="P24" s="14" t="s">
        <v>173</v>
      </c>
      <c r="Q24" s="14">
        <v>172</v>
      </c>
      <c r="R24" s="14">
        <v>92</v>
      </c>
      <c r="S24" s="14">
        <v>506</v>
      </c>
      <c r="T24" s="14">
        <v>255</v>
      </c>
      <c r="U24" s="14">
        <v>402</v>
      </c>
      <c r="V24" s="14">
        <v>180</v>
      </c>
      <c r="W24" s="14">
        <v>55</v>
      </c>
      <c r="X24" s="14">
        <v>25</v>
      </c>
      <c r="Y24" s="14">
        <v>138</v>
      </c>
      <c r="Z24" s="14">
        <v>74</v>
      </c>
      <c r="AA24" s="473">
        <v>1273</v>
      </c>
      <c r="AB24" s="473">
        <v>626</v>
      </c>
      <c r="AC24" s="14" t="s">
        <v>287</v>
      </c>
      <c r="AD24" s="14" t="s">
        <v>173</v>
      </c>
      <c r="AE24" s="14">
        <v>112</v>
      </c>
      <c r="AF24" s="14">
        <v>112</v>
      </c>
      <c r="AG24" s="14">
        <v>107</v>
      </c>
      <c r="AH24" s="14">
        <v>102</v>
      </c>
      <c r="AI24" s="14">
        <v>94</v>
      </c>
      <c r="AJ24" s="14">
        <v>527</v>
      </c>
      <c r="AK24" s="14">
        <v>221</v>
      </c>
      <c r="AL24" s="14">
        <v>63</v>
      </c>
      <c r="AM24" s="14">
        <v>284</v>
      </c>
      <c r="AN24" s="14">
        <v>285</v>
      </c>
      <c r="AO24" s="14">
        <v>14</v>
      </c>
      <c r="AP24" s="14">
        <v>123</v>
      </c>
      <c r="AQ24" s="14">
        <v>104</v>
      </c>
      <c r="AR24" s="14">
        <v>19</v>
      </c>
    </row>
    <row r="25" spans="1:44" ht="15.75" customHeight="1">
      <c r="A25" s="14" t="s">
        <v>288</v>
      </c>
      <c r="B25" s="14" t="s">
        <v>198</v>
      </c>
      <c r="C25" s="14">
        <v>4962</v>
      </c>
      <c r="D25" s="14">
        <v>2349</v>
      </c>
      <c r="E25" s="14">
        <v>4551</v>
      </c>
      <c r="F25" s="14">
        <v>2187</v>
      </c>
      <c r="G25" s="14">
        <v>3644</v>
      </c>
      <c r="H25" s="14">
        <v>1750</v>
      </c>
      <c r="I25" s="14">
        <v>2554</v>
      </c>
      <c r="J25" s="14">
        <v>1247</v>
      </c>
      <c r="K25" s="14">
        <v>1822</v>
      </c>
      <c r="L25" s="14">
        <v>912</v>
      </c>
      <c r="M25" s="473">
        <v>17533</v>
      </c>
      <c r="N25" s="473">
        <v>8445</v>
      </c>
      <c r="O25" s="14" t="s">
        <v>288</v>
      </c>
      <c r="P25" s="14" t="s">
        <v>198</v>
      </c>
      <c r="Q25" s="14">
        <v>480</v>
      </c>
      <c r="R25" s="14">
        <v>207</v>
      </c>
      <c r="S25" s="14">
        <v>738</v>
      </c>
      <c r="T25" s="14">
        <v>327</v>
      </c>
      <c r="U25" s="14">
        <v>713</v>
      </c>
      <c r="V25" s="14">
        <v>314</v>
      </c>
      <c r="W25" s="14">
        <v>138</v>
      </c>
      <c r="X25" s="14">
        <v>57</v>
      </c>
      <c r="Y25" s="14">
        <v>114</v>
      </c>
      <c r="Z25" s="14">
        <v>60</v>
      </c>
      <c r="AA25" s="473">
        <v>2183</v>
      </c>
      <c r="AB25" s="473">
        <v>965</v>
      </c>
      <c r="AC25" s="14" t="s">
        <v>288</v>
      </c>
      <c r="AD25" s="14" t="s">
        <v>198</v>
      </c>
      <c r="AE25" s="14">
        <v>149</v>
      </c>
      <c r="AF25" s="14">
        <v>150</v>
      </c>
      <c r="AG25" s="14">
        <v>149</v>
      </c>
      <c r="AH25" s="14">
        <v>147</v>
      </c>
      <c r="AI25" s="14">
        <v>138</v>
      </c>
      <c r="AJ25" s="14">
        <v>733</v>
      </c>
      <c r="AK25" s="14">
        <v>384</v>
      </c>
      <c r="AL25" s="14">
        <v>31</v>
      </c>
      <c r="AM25" s="14">
        <v>415</v>
      </c>
      <c r="AN25" s="14">
        <v>378</v>
      </c>
      <c r="AO25" s="14">
        <v>32</v>
      </c>
      <c r="AP25" s="14">
        <v>153</v>
      </c>
      <c r="AQ25" s="14">
        <v>146</v>
      </c>
      <c r="AR25" s="14">
        <v>7</v>
      </c>
    </row>
    <row r="26" spans="1:44" ht="15.75" customHeight="1">
      <c r="A26" s="14" t="s">
        <v>288</v>
      </c>
      <c r="B26" s="14" t="s">
        <v>244</v>
      </c>
      <c r="C26" s="14">
        <v>4048</v>
      </c>
      <c r="D26" s="14">
        <v>1979</v>
      </c>
      <c r="E26" s="14">
        <v>5069</v>
      </c>
      <c r="F26" s="14">
        <v>2426</v>
      </c>
      <c r="G26" s="14">
        <v>3754</v>
      </c>
      <c r="H26" s="14">
        <v>1843</v>
      </c>
      <c r="I26" s="14">
        <v>2456</v>
      </c>
      <c r="J26" s="14">
        <v>1197</v>
      </c>
      <c r="K26" s="14">
        <v>1867</v>
      </c>
      <c r="L26" s="14">
        <v>936</v>
      </c>
      <c r="M26" s="473">
        <v>17194</v>
      </c>
      <c r="N26" s="473">
        <v>8381</v>
      </c>
      <c r="O26" s="14" t="s">
        <v>288</v>
      </c>
      <c r="P26" s="14" t="s">
        <v>244</v>
      </c>
      <c r="Q26" s="14">
        <v>331</v>
      </c>
      <c r="R26" s="14">
        <v>146</v>
      </c>
      <c r="S26" s="14">
        <v>988</v>
      </c>
      <c r="T26" s="14">
        <v>442</v>
      </c>
      <c r="U26" s="14">
        <v>617</v>
      </c>
      <c r="V26" s="14">
        <v>292</v>
      </c>
      <c r="W26" s="14">
        <v>117</v>
      </c>
      <c r="X26" s="14">
        <v>52</v>
      </c>
      <c r="Y26" s="14">
        <v>173</v>
      </c>
      <c r="Z26" s="14">
        <v>102</v>
      </c>
      <c r="AA26" s="473">
        <v>2226</v>
      </c>
      <c r="AB26" s="473">
        <v>1034</v>
      </c>
      <c r="AC26" s="14" t="s">
        <v>288</v>
      </c>
      <c r="AD26" s="14" t="s">
        <v>244</v>
      </c>
      <c r="AE26" s="14">
        <v>146</v>
      </c>
      <c r="AF26" s="14">
        <v>149</v>
      </c>
      <c r="AG26" s="14">
        <v>146</v>
      </c>
      <c r="AH26" s="14">
        <v>140</v>
      </c>
      <c r="AI26" s="14">
        <v>130</v>
      </c>
      <c r="AJ26" s="14">
        <v>711</v>
      </c>
      <c r="AK26" s="14">
        <v>366</v>
      </c>
      <c r="AL26" s="14">
        <v>53</v>
      </c>
      <c r="AM26" s="14">
        <v>419</v>
      </c>
      <c r="AN26" s="14">
        <v>393</v>
      </c>
      <c r="AO26" s="14">
        <v>15</v>
      </c>
      <c r="AP26" s="14">
        <v>157</v>
      </c>
      <c r="AQ26" s="14">
        <v>140</v>
      </c>
      <c r="AR26" s="14">
        <v>17</v>
      </c>
    </row>
    <row r="27" spans="1:44" s="387" customFormat="1" ht="15.75" customHeight="1">
      <c r="A27" s="14" t="s">
        <v>288</v>
      </c>
      <c r="B27" s="14" t="s">
        <v>202</v>
      </c>
      <c r="C27" s="14">
        <v>3237</v>
      </c>
      <c r="D27" s="14">
        <v>1579</v>
      </c>
      <c r="E27" s="14">
        <v>2712</v>
      </c>
      <c r="F27" s="14">
        <v>1323</v>
      </c>
      <c r="G27" s="14">
        <v>2439</v>
      </c>
      <c r="H27" s="14">
        <v>1158</v>
      </c>
      <c r="I27" s="14">
        <v>2078</v>
      </c>
      <c r="J27" s="14">
        <v>995</v>
      </c>
      <c r="K27" s="14">
        <v>1745</v>
      </c>
      <c r="L27" s="14">
        <v>874</v>
      </c>
      <c r="M27" s="473">
        <v>12211</v>
      </c>
      <c r="N27" s="473">
        <v>5929</v>
      </c>
      <c r="O27" s="14" t="s">
        <v>288</v>
      </c>
      <c r="P27" s="14" t="s">
        <v>202</v>
      </c>
      <c r="Q27" s="14">
        <v>114</v>
      </c>
      <c r="R27" s="14">
        <v>46</v>
      </c>
      <c r="S27" s="14">
        <v>125</v>
      </c>
      <c r="T27" s="14">
        <v>55</v>
      </c>
      <c r="U27" s="14">
        <v>109</v>
      </c>
      <c r="V27" s="14">
        <v>37</v>
      </c>
      <c r="W27" s="14">
        <v>83</v>
      </c>
      <c r="X27" s="14">
        <v>46</v>
      </c>
      <c r="Y27" s="14">
        <v>48</v>
      </c>
      <c r="Z27" s="14">
        <v>23</v>
      </c>
      <c r="AA27" s="473">
        <v>479</v>
      </c>
      <c r="AB27" s="473">
        <v>207</v>
      </c>
      <c r="AC27" s="14" t="s">
        <v>288</v>
      </c>
      <c r="AD27" s="14" t="s">
        <v>202</v>
      </c>
      <c r="AE27" s="14">
        <v>121</v>
      </c>
      <c r="AF27" s="14">
        <v>104</v>
      </c>
      <c r="AG27" s="14">
        <v>102</v>
      </c>
      <c r="AH27" s="14">
        <v>87</v>
      </c>
      <c r="AI27" s="14">
        <v>84</v>
      </c>
      <c r="AJ27" s="14">
        <v>498</v>
      </c>
      <c r="AK27" s="14">
        <v>429</v>
      </c>
      <c r="AL27" s="14">
        <v>2</v>
      </c>
      <c r="AM27" s="14">
        <v>431</v>
      </c>
      <c r="AN27" s="14">
        <v>440</v>
      </c>
      <c r="AO27" s="14">
        <v>77</v>
      </c>
      <c r="AP27" s="14">
        <v>95</v>
      </c>
      <c r="AQ27" s="14">
        <v>92</v>
      </c>
      <c r="AR27" s="14">
        <v>3</v>
      </c>
    </row>
    <row r="28" spans="1:44" s="387" customFormat="1" ht="15.75" customHeight="1">
      <c r="A28" s="14" t="s">
        <v>288</v>
      </c>
      <c r="B28" s="14" t="s">
        <v>245</v>
      </c>
      <c r="C28" s="14">
        <v>5598</v>
      </c>
      <c r="D28" s="14">
        <v>2792</v>
      </c>
      <c r="E28" s="14">
        <v>5450</v>
      </c>
      <c r="F28" s="14">
        <v>2653</v>
      </c>
      <c r="G28" s="14">
        <v>4159</v>
      </c>
      <c r="H28" s="14">
        <v>1997</v>
      </c>
      <c r="I28" s="14">
        <v>2910</v>
      </c>
      <c r="J28" s="14">
        <v>1429</v>
      </c>
      <c r="K28" s="14">
        <v>2394</v>
      </c>
      <c r="L28" s="14">
        <v>1223</v>
      </c>
      <c r="M28" s="473">
        <v>20511</v>
      </c>
      <c r="N28" s="473">
        <v>10094</v>
      </c>
      <c r="O28" s="14" t="s">
        <v>288</v>
      </c>
      <c r="P28" s="14" t="s">
        <v>245</v>
      </c>
      <c r="Q28" s="14">
        <v>413</v>
      </c>
      <c r="R28" s="14">
        <v>190</v>
      </c>
      <c r="S28" s="14">
        <v>1010</v>
      </c>
      <c r="T28" s="14">
        <v>488</v>
      </c>
      <c r="U28" s="14">
        <v>641</v>
      </c>
      <c r="V28" s="14">
        <v>314</v>
      </c>
      <c r="W28" s="14">
        <v>136</v>
      </c>
      <c r="X28" s="14">
        <v>70</v>
      </c>
      <c r="Y28" s="14">
        <v>256</v>
      </c>
      <c r="Z28" s="14">
        <v>130</v>
      </c>
      <c r="AA28" s="473">
        <v>2456</v>
      </c>
      <c r="AB28" s="473">
        <v>1192</v>
      </c>
      <c r="AC28" s="14" t="s">
        <v>288</v>
      </c>
      <c r="AD28" s="14" t="s">
        <v>245</v>
      </c>
      <c r="AE28" s="14">
        <v>164</v>
      </c>
      <c r="AF28" s="14">
        <v>165</v>
      </c>
      <c r="AG28" s="14">
        <v>162</v>
      </c>
      <c r="AH28" s="14">
        <v>151</v>
      </c>
      <c r="AI28" s="14">
        <v>146</v>
      </c>
      <c r="AJ28" s="14">
        <v>788</v>
      </c>
      <c r="AK28" s="14">
        <v>410</v>
      </c>
      <c r="AL28" s="14">
        <v>48</v>
      </c>
      <c r="AM28" s="14">
        <v>458</v>
      </c>
      <c r="AN28" s="14">
        <v>404</v>
      </c>
      <c r="AO28" s="14">
        <v>18</v>
      </c>
      <c r="AP28" s="14">
        <v>166</v>
      </c>
      <c r="AQ28" s="14">
        <v>161</v>
      </c>
      <c r="AR28" s="14">
        <v>5</v>
      </c>
    </row>
    <row r="29" spans="1:44" ht="15.75" customHeight="1">
      <c r="A29" s="14" t="s">
        <v>288</v>
      </c>
      <c r="B29" s="14" t="s">
        <v>203</v>
      </c>
      <c r="C29" s="14">
        <v>7329</v>
      </c>
      <c r="D29" s="14">
        <v>3556</v>
      </c>
      <c r="E29" s="14">
        <v>5377</v>
      </c>
      <c r="F29" s="14">
        <v>2632</v>
      </c>
      <c r="G29" s="14">
        <v>4584</v>
      </c>
      <c r="H29" s="14">
        <v>2201</v>
      </c>
      <c r="I29" s="14">
        <v>3199</v>
      </c>
      <c r="J29" s="14">
        <v>1566</v>
      </c>
      <c r="K29" s="14">
        <v>2258</v>
      </c>
      <c r="L29" s="14">
        <v>1101</v>
      </c>
      <c r="M29" s="473">
        <v>22747</v>
      </c>
      <c r="N29" s="473">
        <v>11056</v>
      </c>
      <c r="O29" s="14" t="s">
        <v>288</v>
      </c>
      <c r="P29" s="14" t="s">
        <v>203</v>
      </c>
      <c r="Q29" s="14">
        <v>1485</v>
      </c>
      <c r="R29" s="14">
        <v>704</v>
      </c>
      <c r="S29" s="14">
        <v>1065</v>
      </c>
      <c r="T29" s="14">
        <v>506</v>
      </c>
      <c r="U29" s="14">
        <v>924</v>
      </c>
      <c r="V29" s="14">
        <v>428</v>
      </c>
      <c r="W29" s="14">
        <v>446</v>
      </c>
      <c r="X29" s="14">
        <v>205</v>
      </c>
      <c r="Y29" s="14">
        <v>215</v>
      </c>
      <c r="Z29" s="14">
        <v>111</v>
      </c>
      <c r="AA29" s="473">
        <v>4135</v>
      </c>
      <c r="AB29" s="473">
        <v>1954</v>
      </c>
      <c r="AC29" s="14" t="s">
        <v>288</v>
      </c>
      <c r="AD29" s="14" t="s">
        <v>203</v>
      </c>
      <c r="AE29" s="14">
        <v>202</v>
      </c>
      <c r="AF29" s="14">
        <v>195</v>
      </c>
      <c r="AG29" s="14">
        <v>192</v>
      </c>
      <c r="AH29" s="14">
        <v>180</v>
      </c>
      <c r="AI29" s="14">
        <v>161</v>
      </c>
      <c r="AJ29" s="14">
        <v>930</v>
      </c>
      <c r="AK29" s="14">
        <v>427</v>
      </c>
      <c r="AL29" s="14">
        <v>67</v>
      </c>
      <c r="AM29" s="14">
        <v>494</v>
      </c>
      <c r="AN29" s="14">
        <v>453</v>
      </c>
      <c r="AO29" s="14">
        <v>22</v>
      </c>
      <c r="AP29" s="14">
        <v>203</v>
      </c>
      <c r="AQ29" s="14">
        <v>194</v>
      </c>
      <c r="AR29" s="14">
        <v>9</v>
      </c>
    </row>
    <row r="30" spans="1:44" ht="15.75" customHeight="1">
      <c r="A30" s="14" t="s">
        <v>288</v>
      </c>
      <c r="B30" s="14" t="s">
        <v>204</v>
      </c>
      <c r="C30" s="14">
        <v>4538</v>
      </c>
      <c r="D30" s="14">
        <v>2228</v>
      </c>
      <c r="E30" s="14">
        <v>4120</v>
      </c>
      <c r="F30" s="14">
        <v>1986</v>
      </c>
      <c r="G30" s="14">
        <v>3753</v>
      </c>
      <c r="H30" s="14">
        <v>1799</v>
      </c>
      <c r="I30" s="14">
        <v>2622</v>
      </c>
      <c r="J30" s="14">
        <v>1314</v>
      </c>
      <c r="K30" s="14">
        <v>1868</v>
      </c>
      <c r="L30" s="14">
        <v>926</v>
      </c>
      <c r="M30" s="473">
        <v>16901</v>
      </c>
      <c r="N30" s="473">
        <v>8253</v>
      </c>
      <c r="O30" s="14" t="s">
        <v>288</v>
      </c>
      <c r="P30" s="14" t="s">
        <v>204</v>
      </c>
      <c r="Q30" s="14">
        <v>1101</v>
      </c>
      <c r="R30" s="14">
        <v>532</v>
      </c>
      <c r="S30" s="14">
        <v>856</v>
      </c>
      <c r="T30" s="14">
        <v>369</v>
      </c>
      <c r="U30" s="14">
        <v>837</v>
      </c>
      <c r="V30" s="14">
        <v>376</v>
      </c>
      <c r="W30" s="14">
        <v>428</v>
      </c>
      <c r="X30" s="14">
        <v>224</v>
      </c>
      <c r="Y30" s="14">
        <v>153</v>
      </c>
      <c r="Z30" s="14">
        <v>80</v>
      </c>
      <c r="AA30" s="473">
        <v>3375</v>
      </c>
      <c r="AB30" s="473">
        <v>1581</v>
      </c>
      <c r="AC30" s="14" t="s">
        <v>288</v>
      </c>
      <c r="AD30" s="14" t="s">
        <v>204</v>
      </c>
      <c r="AE30" s="14">
        <v>186</v>
      </c>
      <c r="AF30" s="14">
        <v>187</v>
      </c>
      <c r="AG30" s="14">
        <v>185</v>
      </c>
      <c r="AH30" s="14">
        <v>182</v>
      </c>
      <c r="AI30" s="14">
        <v>168</v>
      </c>
      <c r="AJ30" s="14">
        <v>908</v>
      </c>
      <c r="AK30" s="14">
        <v>413</v>
      </c>
      <c r="AL30" s="14">
        <v>48</v>
      </c>
      <c r="AM30" s="14">
        <v>461</v>
      </c>
      <c r="AN30" s="14">
        <v>424</v>
      </c>
      <c r="AO30" s="14">
        <v>37</v>
      </c>
      <c r="AP30" s="14">
        <v>193</v>
      </c>
      <c r="AQ30" s="14">
        <v>185</v>
      </c>
      <c r="AR30" s="14">
        <v>8</v>
      </c>
    </row>
    <row r="31" spans="1:44" ht="9" customHeight="1">
      <c r="A31" s="97"/>
      <c r="B31" s="93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484"/>
      <c r="N31" s="484"/>
      <c r="O31" s="118"/>
      <c r="P31" s="93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484"/>
      <c r="AB31" s="484"/>
      <c r="AC31" s="118"/>
      <c r="AD31" s="93"/>
      <c r="AE31" s="97"/>
      <c r="AF31" s="97"/>
      <c r="AG31" s="97"/>
      <c r="AH31" s="97"/>
      <c r="AI31" s="97"/>
      <c r="AJ31" s="118"/>
      <c r="AK31" s="97"/>
      <c r="AL31" s="97"/>
      <c r="AM31" s="97"/>
      <c r="AN31" s="118"/>
      <c r="AO31" s="97"/>
      <c r="AP31" s="97"/>
      <c r="AQ31" s="97"/>
      <c r="AR31" s="97"/>
    </row>
    <row r="32" spans="1:44">
      <c r="AJ32" s="113"/>
      <c r="AL32" s="88"/>
      <c r="AM32" s="88"/>
    </row>
    <row r="33" spans="1:44" ht="12.5">
      <c r="A33" s="567" t="s">
        <v>14</v>
      </c>
      <c r="B33" s="569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7" t="s">
        <v>15</v>
      </c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  <c r="AC33" s="567" t="s">
        <v>374</v>
      </c>
      <c r="AD33" s="568"/>
      <c r="AE33" s="568"/>
      <c r="AF33" s="568"/>
      <c r="AG33" s="568"/>
      <c r="AH33" s="568"/>
      <c r="AI33" s="568"/>
      <c r="AJ33" s="568"/>
      <c r="AK33" s="568"/>
      <c r="AL33" s="568"/>
      <c r="AM33" s="568"/>
      <c r="AN33" s="568"/>
      <c r="AO33" s="568"/>
      <c r="AP33" s="568"/>
      <c r="AQ33" s="568"/>
      <c r="AR33" s="568"/>
    </row>
    <row r="34" spans="1:44" ht="12.5">
      <c r="A34" s="567" t="s">
        <v>190</v>
      </c>
      <c r="B34" s="569"/>
      <c r="C34" s="569"/>
      <c r="D34" s="569"/>
      <c r="E34" s="569"/>
      <c r="F34" s="569"/>
      <c r="G34" s="569"/>
      <c r="H34" s="569"/>
      <c r="I34" s="569"/>
      <c r="J34" s="569"/>
      <c r="K34" s="569"/>
      <c r="L34" s="569"/>
      <c r="M34" s="569"/>
      <c r="N34" s="569"/>
      <c r="O34" s="567" t="s">
        <v>190</v>
      </c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  <c r="AC34" s="567" t="s">
        <v>196</v>
      </c>
      <c r="AD34" s="568"/>
      <c r="AE34" s="568"/>
      <c r="AF34" s="568"/>
      <c r="AG34" s="568"/>
      <c r="AH34" s="568"/>
      <c r="AI34" s="568"/>
      <c r="AJ34" s="568"/>
      <c r="AK34" s="568"/>
      <c r="AL34" s="568"/>
      <c r="AM34" s="568"/>
      <c r="AN34" s="568"/>
      <c r="AO34" s="568"/>
      <c r="AP34" s="568"/>
      <c r="AQ34" s="568"/>
      <c r="AR34" s="568"/>
    </row>
    <row r="35" spans="1:44" ht="12.5">
      <c r="A35" s="567" t="s">
        <v>279</v>
      </c>
      <c r="B35" s="569"/>
      <c r="C35" s="569"/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567" t="s">
        <v>279</v>
      </c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  <c r="AC35" s="567" t="s">
        <v>279</v>
      </c>
      <c r="AD35" s="568"/>
      <c r="AE35" s="568"/>
      <c r="AF35" s="568"/>
      <c r="AG35" s="568"/>
      <c r="AH35" s="568"/>
      <c r="AI35" s="568"/>
      <c r="AJ35" s="568"/>
      <c r="AK35" s="568"/>
      <c r="AL35" s="568"/>
      <c r="AM35" s="568"/>
      <c r="AN35" s="568"/>
      <c r="AO35" s="568"/>
      <c r="AP35" s="568"/>
      <c r="AQ35" s="568"/>
      <c r="AR35" s="568"/>
    </row>
    <row r="36" spans="1:44">
      <c r="C36" s="2"/>
      <c r="D36" s="2"/>
      <c r="E36" s="2"/>
      <c r="F36" s="2"/>
      <c r="G36" s="2"/>
      <c r="H36" s="2"/>
      <c r="I36" s="2"/>
      <c r="J36" s="2"/>
      <c r="K36" s="2"/>
      <c r="L36" s="2"/>
      <c r="M36" s="485"/>
      <c r="N36" s="485"/>
      <c r="O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485"/>
      <c r="AB36" s="485"/>
      <c r="AC36" s="119"/>
      <c r="AE36" s="100"/>
      <c r="AF36" s="100"/>
      <c r="AG36" s="100"/>
      <c r="AH36" s="100"/>
      <c r="AI36" s="100"/>
      <c r="AJ36" s="119"/>
      <c r="AK36" s="100"/>
      <c r="AL36" s="100"/>
      <c r="AM36" s="100"/>
      <c r="AN36" s="119"/>
      <c r="AO36" s="100"/>
      <c r="AP36" s="100"/>
    </row>
    <row r="37" spans="1:44">
      <c r="A37" s="89" t="s">
        <v>261</v>
      </c>
      <c r="C37" s="119"/>
      <c r="D37" s="119"/>
      <c r="E37" s="119"/>
      <c r="F37" s="119"/>
      <c r="G37" s="119"/>
      <c r="H37" s="119"/>
      <c r="I37" s="119"/>
      <c r="J37" s="119"/>
      <c r="K37" s="119" t="s">
        <v>72</v>
      </c>
      <c r="L37" s="119"/>
      <c r="M37" s="485"/>
      <c r="N37" s="485"/>
      <c r="O37" s="89" t="s">
        <v>261</v>
      </c>
      <c r="Q37" s="119"/>
      <c r="R37" s="119"/>
      <c r="S37" s="119"/>
      <c r="T37" s="119"/>
      <c r="U37" s="119"/>
      <c r="V37" s="119"/>
      <c r="W37" s="119"/>
      <c r="X37" s="119"/>
      <c r="Y37" s="119" t="s">
        <v>72</v>
      </c>
      <c r="Z37" s="119"/>
      <c r="AA37" s="485"/>
      <c r="AB37" s="485"/>
      <c r="AC37" s="89" t="s">
        <v>261</v>
      </c>
      <c r="AE37" s="100"/>
      <c r="AF37" s="100"/>
      <c r="AG37" s="100"/>
      <c r="AH37" s="100"/>
      <c r="AI37" s="100"/>
      <c r="AJ37" s="119"/>
      <c r="AK37" s="100"/>
      <c r="AL37" s="100"/>
      <c r="AM37" s="100"/>
      <c r="AN37" s="119"/>
      <c r="AO37" s="100"/>
      <c r="AP37" s="100"/>
      <c r="AQ37" s="119" t="s">
        <v>72</v>
      </c>
    </row>
    <row r="38" spans="1:44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485"/>
      <c r="N38" s="485"/>
      <c r="O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485"/>
      <c r="AB38" s="485"/>
      <c r="AC38" s="119"/>
      <c r="AE38" s="100"/>
      <c r="AF38" s="100"/>
      <c r="AG38" s="100"/>
      <c r="AH38" s="100"/>
      <c r="AI38" s="100"/>
      <c r="AJ38" s="119"/>
      <c r="AK38" s="100"/>
      <c r="AL38" s="100"/>
      <c r="AM38" s="100"/>
      <c r="AN38" s="119"/>
      <c r="AO38" s="100"/>
      <c r="AP38" s="100"/>
    </row>
    <row r="39" spans="1:44" s="378" customFormat="1" ht="16.5" customHeight="1">
      <c r="A39" s="410"/>
      <c r="B39" s="382"/>
      <c r="C39" s="150" t="s">
        <v>74</v>
      </c>
      <c r="D39" s="151"/>
      <c r="E39" s="150" t="s">
        <v>75</v>
      </c>
      <c r="F39" s="151"/>
      <c r="G39" s="150" t="s">
        <v>76</v>
      </c>
      <c r="H39" s="151"/>
      <c r="I39" s="150" t="s">
        <v>77</v>
      </c>
      <c r="J39" s="151"/>
      <c r="K39" s="150" t="s">
        <v>78</v>
      </c>
      <c r="L39" s="151"/>
      <c r="M39" s="476" t="s">
        <v>73</v>
      </c>
      <c r="N39" s="483"/>
      <c r="O39" s="377"/>
      <c r="P39" s="382"/>
      <c r="Q39" s="150" t="s">
        <v>74</v>
      </c>
      <c r="R39" s="151"/>
      <c r="S39" s="150" t="s">
        <v>75</v>
      </c>
      <c r="T39" s="151"/>
      <c r="U39" s="150" t="s">
        <v>76</v>
      </c>
      <c r="V39" s="151"/>
      <c r="W39" s="150" t="s">
        <v>77</v>
      </c>
      <c r="X39" s="151"/>
      <c r="Y39" s="150" t="s">
        <v>78</v>
      </c>
      <c r="Z39" s="151"/>
      <c r="AA39" s="476" t="s">
        <v>73</v>
      </c>
      <c r="AB39" s="477"/>
      <c r="AC39" s="377"/>
      <c r="AD39" s="455"/>
      <c r="AE39" s="312" t="s">
        <v>188</v>
      </c>
      <c r="AF39" s="303"/>
      <c r="AG39" s="317"/>
      <c r="AH39" s="312"/>
      <c r="AI39" s="303"/>
      <c r="AJ39" s="317"/>
      <c r="AK39" s="312" t="s">
        <v>47</v>
      </c>
      <c r="AL39" s="303"/>
      <c r="AM39" s="349"/>
      <c r="AN39" s="209" t="s">
        <v>445</v>
      </c>
      <c r="AO39" s="536"/>
      <c r="AP39" s="312" t="s">
        <v>176</v>
      </c>
      <c r="AQ39" s="303"/>
      <c r="AR39" s="317"/>
    </row>
    <row r="40" spans="1:44" s="378" customFormat="1" ht="23.25" customHeight="1">
      <c r="A40" s="458" t="s">
        <v>338</v>
      </c>
      <c r="B40" s="282" t="s">
        <v>191</v>
      </c>
      <c r="C40" s="193" t="s">
        <v>257</v>
      </c>
      <c r="D40" s="193" t="s">
        <v>79</v>
      </c>
      <c r="E40" s="193" t="s">
        <v>257</v>
      </c>
      <c r="F40" s="193" t="s">
        <v>79</v>
      </c>
      <c r="G40" s="193" t="s">
        <v>257</v>
      </c>
      <c r="H40" s="193" t="s">
        <v>79</v>
      </c>
      <c r="I40" s="193" t="s">
        <v>257</v>
      </c>
      <c r="J40" s="193" t="s">
        <v>79</v>
      </c>
      <c r="K40" s="193" t="s">
        <v>257</v>
      </c>
      <c r="L40" s="193" t="s">
        <v>79</v>
      </c>
      <c r="M40" s="195" t="s">
        <v>257</v>
      </c>
      <c r="N40" s="195" t="s">
        <v>79</v>
      </c>
      <c r="O40" s="446" t="s">
        <v>338</v>
      </c>
      <c r="P40" s="282" t="s">
        <v>191</v>
      </c>
      <c r="Q40" s="193" t="s">
        <v>257</v>
      </c>
      <c r="R40" s="193" t="s">
        <v>79</v>
      </c>
      <c r="S40" s="193" t="s">
        <v>257</v>
      </c>
      <c r="T40" s="193" t="s">
        <v>79</v>
      </c>
      <c r="U40" s="193" t="s">
        <v>257</v>
      </c>
      <c r="V40" s="193" t="s">
        <v>79</v>
      </c>
      <c r="W40" s="193" t="s">
        <v>257</v>
      </c>
      <c r="X40" s="193" t="s">
        <v>79</v>
      </c>
      <c r="Y40" s="193" t="s">
        <v>257</v>
      </c>
      <c r="Z40" s="193" t="s">
        <v>79</v>
      </c>
      <c r="AA40" s="195" t="s">
        <v>257</v>
      </c>
      <c r="AB40" s="195" t="s">
        <v>79</v>
      </c>
      <c r="AC40" s="446" t="s">
        <v>338</v>
      </c>
      <c r="AD40" s="457" t="s">
        <v>191</v>
      </c>
      <c r="AE40" s="269" t="s">
        <v>177</v>
      </c>
      <c r="AF40" s="269" t="s">
        <v>178</v>
      </c>
      <c r="AG40" s="269" t="s">
        <v>179</v>
      </c>
      <c r="AH40" s="269" t="s">
        <v>180</v>
      </c>
      <c r="AI40" s="269" t="s">
        <v>181</v>
      </c>
      <c r="AJ40" s="270" t="s">
        <v>73</v>
      </c>
      <c r="AK40" s="310" t="s">
        <v>183</v>
      </c>
      <c r="AL40" s="310" t="s">
        <v>184</v>
      </c>
      <c r="AM40" s="273" t="s">
        <v>182</v>
      </c>
      <c r="AN40" s="272" t="s">
        <v>444</v>
      </c>
      <c r="AO40" s="271" t="s">
        <v>58</v>
      </c>
      <c r="AP40" s="285" t="s">
        <v>65</v>
      </c>
      <c r="AQ40" s="273" t="s">
        <v>63</v>
      </c>
      <c r="AR40" s="285" t="s">
        <v>66</v>
      </c>
    </row>
    <row r="41" spans="1:44" s="378" customFormat="1" ht="12.75" customHeight="1">
      <c r="A41" s="375"/>
      <c r="B41" s="218"/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418"/>
      <c r="N41" s="418"/>
      <c r="O41" s="377"/>
      <c r="P41" s="218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418"/>
      <c r="AB41" s="418"/>
      <c r="AC41" s="377"/>
      <c r="AD41" s="381"/>
      <c r="AE41" s="382"/>
      <c r="AF41" s="382"/>
      <c r="AG41" s="382"/>
      <c r="AH41" s="382"/>
      <c r="AI41" s="382"/>
      <c r="AJ41" s="380"/>
      <c r="AK41" s="380"/>
      <c r="AL41" s="380"/>
      <c r="AM41" s="380"/>
      <c r="AN41" s="339"/>
      <c r="AO41" s="339"/>
      <c r="AP41" s="383"/>
      <c r="AQ41" s="340"/>
      <c r="AR41" s="383"/>
    </row>
    <row r="42" spans="1:44" ht="15.75" customHeight="1">
      <c r="A42" s="96"/>
      <c r="B42" s="70" t="s">
        <v>81</v>
      </c>
      <c r="C42" s="121">
        <f t="shared" ref="C42:N42" si="3">SUM(C44:C52)</f>
        <v>16581</v>
      </c>
      <c r="D42" s="121">
        <f t="shared" si="3"/>
        <v>8348</v>
      </c>
      <c r="E42" s="121">
        <f t="shared" si="3"/>
        <v>12704</v>
      </c>
      <c r="F42" s="121">
        <f t="shared" si="3"/>
        <v>6450</v>
      </c>
      <c r="G42" s="121">
        <f t="shared" si="3"/>
        <v>11753</v>
      </c>
      <c r="H42" s="121">
        <f t="shared" si="3"/>
        <v>5970</v>
      </c>
      <c r="I42" s="121">
        <f t="shared" si="3"/>
        <v>9747</v>
      </c>
      <c r="J42" s="121">
        <f t="shared" si="3"/>
        <v>5090</v>
      </c>
      <c r="K42" s="121">
        <f t="shared" si="3"/>
        <v>9074</v>
      </c>
      <c r="L42" s="121">
        <f t="shared" si="3"/>
        <v>4680</v>
      </c>
      <c r="M42" s="121">
        <f t="shared" si="3"/>
        <v>59859</v>
      </c>
      <c r="N42" s="121">
        <f t="shared" si="3"/>
        <v>30538</v>
      </c>
      <c r="O42" s="121"/>
      <c r="P42" s="70" t="s">
        <v>81</v>
      </c>
      <c r="Q42" s="121">
        <f t="shared" ref="Q42:AB42" si="4">SUM(Q44:Q52)</f>
        <v>1366</v>
      </c>
      <c r="R42" s="121">
        <f t="shared" si="4"/>
        <v>645</v>
      </c>
      <c r="S42" s="121">
        <f t="shared" si="4"/>
        <v>1401</v>
      </c>
      <c r="T42" s="121">
        <f t="shared" si="4"/>
        <v>634</v>
      </c>
      <c r="U42" s="121">
        <f t="shared" si="4"/>
        <v>1489</v>
      </c>
      <c r="V42" s="121">
        <f t="shared" si="4"/>
        <v>731</v>
      </c>
      <c r="W42" s="121">
        <f t="shared" si="4"/>
        <v>1008</v>
      </c>
      <c r="X42" s="121">
        <f t="shared" si="4"/>
        <v>473</v>
      </c>
      <c r="Y42" s="121">
        <f t="shared" si="4"/>
        <v>1047</v>
      </c>
      <c r="Z42" s="121">
        <f t="shared" si="4"/>
        <v>538</v>
      </c>
      <c r="AA42" s="121">
        <f t="shared" si="4"/>
        <v>6311</v>
      </c>
      <c r="AB42" s="121">
        <f t="shared" si="4"/>
        <v>3021</v>
      </c>
      <c r="AC42" s="116"/>
      <c r="AD42" s="70" t="s">
        <v>81</v>
      </c>
      <c r="AE42" s="121">
        <f t="shared" ref="AE42:AR42" si="5">SUM(AE44:AE52)</f>
        <v>463</v>
      </c>
      <c r="AF42" s="121">
        <f t="shared" si="5"/>
        <v>424</v>
      </c>
      <c r="AG42" s="121">
        <f t="shared" si="5"/>
        <v>391</v>
      </c>
      <c r="AH42" s="121">
        <f t="shared" si="5"/>
        <v>356</v>
      </c>
      <c r="AI42" s="121">
        <f t="shared" si="5"/>
        <v>319</v>
      </c>
      <c r="AJ42" s="121">
        <f t="shared" si="5"/>
        <v>1953</v>
      </c>
      <c r="AK42" s="121">
        <f>SUM(AK44:AK52)</f>
        <v>1322</v>
      </c>
      <c r="AL42" s="121">
        <f>SUM(AL44:AL52)</f>
        <v>402</v>
      </c>
      <c r="AM42" s="121">
        <f t="shared" si="5"/>
        <v>1724</v>
      </c>
      <c r="AN42" s="121">
        <f t="shared" si="5"/>
        <v>1707</v>
      </c>
      <c r="AO42" s="121">
        <f t="shared" si="5"/>
        <v>139</v>
      </c>
      <c r="AP42" s="121">
        <f t="shared" si="5"/>
        <v>391</v>
      </c>
      <c r="AQ42" s="121">
        <f t="shared" si="5"/>
        <v>373</v>
      </c>
      <c r="AR42" s="121">
        <f t="shared" si="5"/>
        <v>18</v>
      </c>
    </row>
    <row r="43" spans="1:44" ht="12.75" customHeight="1">
      <c r="A43" s="96"/>
      <c r="B43" s="70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70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7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</row>
    <row r="44" spans="1:44" ht="15.75" customHeight="1">
      <c r="A44" s="14" t="s">
        <v>289</v>
      </c>
      <c r="B44" s="14" t="s">
        <v>248</v>
      </c>
      <c r="C44" s="14">
        <v>1200</v>
      </c>
      <c r="D44" s="14">
        <v>597</v>
      </c>
      <c r="E44" s="14">
        <v>893</v>
      </c>
      <c r="F44" s="14">
        <v>443</v>
      </c>
      <c r="G44" s="14">
        <v>856</v>
      </c>
      <c r="H44" s="14">
        <v>419</v>
      </c>
      <c r="I44" s="14">
        <v>826</v>
      </c>
      <c r="J44" s="14">
        <v>434</v>
      </c>
      <c r="K44" s="14">
        <v>854</v>
      </c>
      <c r="L44" s="14">
        <v>444</v>
      </c>
      <c r="M44" s="473">
        <v>4629</v>
      </c>
      <c r="N44" s="473">
        <v>2337</v>
      </c>
      <c r="O44" s="14" t="s">
        <v>289</v>
      </c>
      <c r="P44" s="14" t="s">
        <v>248</v>
      </c>
      <c r="Q44" s="14">
        <v>111</v>
      </c>
      <c r="R44" s="14">
        <v>45</v>
      </c>
      <c r="S44" s="14">
        <v>97</v>
      </c>
      <c r="T44" s="14">
        <v>33</v>
      </c>
      <c r="U44" s="14">
        <v>105</v>
      </c>
      <c r="V44" s="14">
        <v>65</v>
      </c>
      <c r="W44" s="14">
        <v>75</v>
      </c>
      <c r="X44" s="14">
        <v>35</v>
      </c>
      <c r="Y44" s="14">
        <v>134</v>
      </c>
      <c r="Z44" s="14">
        <v>72</v>
      </c>
      <c r="AA44" s="473">
        <v>522</v>
      </c>
      <c r="AB44" s="473">
        <v>250</v>
      </c>
      <c r="AC44" s="14" t="s">
        <v>289</v>
      </c>
      <c r="AD44" s="14" t="s">
        <v>248</v>
      </c>
      <c r="AE44" s="14">
        <v>34</v>
      </c>
      <c r="AF44" s="14">
        <v>29</v>
      </c>
      <c r="AG44" s="14">
        <v>25</v>
      </c>
      <c r="AH44" s="14">
        <v>25</v>
      </c>
      <c r="AI44" s="14">
        <v>25</v>
      </c>
      <c r="AJ44" s="14">
        <v>138</v>
      </c>
      <c r="AK44" s="14">
        <v>110</v>
      </c>
      <c r="AL44" s="14">
        <v>31</v>
      </c>
      <c r="AM44" s="14">
        <v>141</v>
      </c>
      <c r="AN44" s="14">
        <v>135</v>
      </c>
      <c r="AO44" s="14">
        <v>9</v>
      </c>
      <c r="AP44" s="14">
        <v>23</v>
      </c>
      <c r="AQ44" s="14">
        <v>22</v>
      </c>
      <c r="AR44" s="14">
        <v>1</v>
      </c>
    </row>
    <row r="45" spans="1:44" ht="15.75" customHeight="1">
      <c r="A45" s="14" t="s">
        <v>289</v>
      </c>
      <c r="B45" s="14" t="s">
        <v>205</v>
      </c>
      <c r="C45" s="14">
        <v>2424</v>
      </c>
      <c r="D45" s="14">
        <v>1266</v>
      </c>
      <c r="E45" s="14">
        <v>1790</v>
      </c>
      <c r="F45" s="14">
        <v>947</v>
      </c>
      <c r="G45" s="14">
        <v>1677</v>
      </c>
      <c r="H45" s="14">
        <v>875</v>
      </c>
      <c r="I45" s="14">
        <v>1310</v>
      </c>
      <c r="J45" s="14">
        <v>699</v>
      </c>
      <c r="K45" s="14">
        <v>1512</v>
      </c>
      <c r="L45" s="14">
        <v>807</v>
      </c>
      <c r="M45" s="473">
        <v>8713</v>
      </c>
      <c r="N45" s="473">
        <v>4594</v>
      </c>
      <c r="O45" s="14" t="s">
        <v>289</v>
      </c>
      <c r="P45" s="14" t="s">
        <v>205</v>
      </c>
      <c r="Q45" s="14">
        <v>122</v>
      </c>
      <c r="R45" s="14">
        <v>59</v>
      </c>
      <c r="S45" s="14">
        <v>171</v>
      </c>
      <c r="T45" s="14">
        <v>78</v>
      </c>
      <c r="U45" s="14">
        <v>197</v>
      </c>
      <c r="V45" s="14">
        <v>93</v>
      </c>
      <c r="W45" s="14">
        <v>116</v>
      </c>
      <c r="X45" s="14">
        <v>59</v>
      </c>
      <c r="Y45" s="14">
        <v>179</v>
      </c>
      <c r="Z45" s="14">
        <v>90</v>
      </c>
      <c r="AA45" s="473">
        <v>785</v>
      </c>
      <c r="AB45" s="473">
        <v>379</v>
      </c>
      <c r="AC45" s="14" t="s">
        <v>289</v>
      </c>
      <c r="AD45" s="14" t="s">
        <v>205</v>
      </c>
      <c r="AE45" s="14">
        <v>57</v>
      </c>
      <c r="AF45" s="14">
        <v>52</v>
      </c>
      <c r="AG45" s="14">
        <v>52</v>
      </c>
      <c r="AH45" s="14">
        <v>48</v>
      </c>
      <c r="AI45" s="14">
        <v>43</v>
      </c>
      <c r="AJ45" s="14">
        <v>252</v>
      </c>
      <c r="AK45" s="14">
        <v>186</v>
      </c>
      <c r="AL45" s="14">
        <v>19</v>
      </c>
      <c r="AM45" s="14">
        <v>205</v>
      </c>
      <c r="AN45" s="14">
        <v>215</v>
      </c>
      <c r="AO45" s="14">
        <v>18</v>
      </c>
      <c r="AP45" s="14">
        <v>54</v>
      </c>
      <c r="AQ45" s="14">
        <v>48</v>
      </c>
      <c r="AR45" s="14">
        <v>6</v>
      </c>
    </row>
    <row r="46" spans="1:44" ht="15.75" customHeight="1">
      <c r="A46" s="14" t="s">
        <v>289</v>
      </c>
      <c r="B46" s="14" t="s">
        <v>208</v>
      </c>
      <c r="C46" s="14">
        <v>2596</v>
      </c>
      <c r="D46" s="14">
        <v>1285</v>
      </c>
      <c r="E46" s="14">
        <v>2254</v>
      </c>
      <c r="F46" s="14">
        <v>1169</v>
      </c>
      <c r="G46" s="14">
        <v>2268</v>
      </c>
      <c r="H46" s="14">
        <v>1143</v>
      </c>
      <c r="I46" s="14">
        <v>1940</v>
      </c>
      <c r="J46" s="14">
        <v>1025</v>
      </c>
      <c r="K46" s="14">
        <v>1586</v>
      </c>
      <c r="L46" s="14">
        <v>841</v>
      </c>
      <c r="M46" s="473">
        <v>10644</v>
      </c>
      <c r="N46" s="473">
        <v>5463</v>
      </c>
      <c r="O46" s="14" t="s">
        <v>289</v>
      </c>
      <c r="P46" s="14" t="s">
        <v>208</v>
      </c>
      <c r="Q46" s="14">
        <v>195</v>
      </c>
      <c r="R46" s="14">
        <v>86</v>
      </c>
      <c r="S46" s="14">
        <v>213</v>
      </c>
      <c r="T46" s="14">
        <v>102</v>
      </c>
      <c r="U46" s="14">
        <v>247</v>
      </c>
      <c r="V46" s="14">
        <v>112</v>
      </c>
      <c r="W46" s="14">
        <v>160</v>
      </c>
      <c r="X46" s="14">
        <v>77</v>
      </c>
      <c r="Y46" s="14">
        <v>84</v>
      </c>
      <c r="Z46" s="14">
        <v>41</v>
      </c>
      <c r="AA46" s="473">
        <v>899</v>
      </c>
      <c r="AB46" s="473">
        <v>418</v>
      </c>
      <c r="AC46" s="14" t="s">
        <v>289</v>
      </c>
      <c r="AD46" s="14" t="s">
        <v>208</v>
      </c>
      <c r="AE46" s="14">
        <v>86</v>
      </c>
      <c r="AF46" s="14">
        <v>69</v>
      </c>
      <c r="AG46" s="14">
        <v>71</v>
      </c>
      <c r="AH46" s="14">
        <v>62</v>
      </c>
      <c r="AI46" s="14">
        <v>55</v>
      </c>
      <c r="AJ46" s="14">
        <v>343</v>
      </c>
      <c r="AK46" s="14">
        <v>291</v>
      </c>
      <c r="AL46" s="14">
        <v>21</v>
      </c>
      <c r="AM46" s="14">
        <v>312</v>
      </c>
      <c r="AN46" s="14">
        <v>317</v>
      </c>
      <c r="AO46" s="14">
        <v>42</v>
      </c>
      <c r="AP46" s="14">
        <v>54</v>
      </c>
      <c r="AQ46" s="14">
        <v>52</v>
      </c>
      <c r="AR46" s="14">
        <v>2</v>
      </c>
    </row>
    <row r="47" spans="1:44" ht="15.75" customHeight="1">
      <c r="A47" s="14" t="s">
        <v>289</v>
      </c>
      <c r="B47" s="14" t="s">
        <v>290</v>
      </c>
      <c r="C47" s="14">
        <v>607</v>
      </c>
      <c r="D47" s="14">
        <v>311</v>
      </c>
      <c r="E47" s="14">
        <v>473</v>
      </c>
      <c r="F47" s="14">
        <v>198</v>
      </c>
      <c r="G47" s="14">
        <v>372</v>
      </c>
      <c r="H47" s="14">
        <v>202</v>
      </c>
      <c r="I47" s="14">
        <v>321</v>
      </c>
      <c r="J47" s="14">
        <v>153</v>
      </c>
      <c r="K47" s="14">
        <v>233</v>
      </c>
      <c r="L47" s="14">
        <v>114</v>
      </c>
      <c r="M47" s="473">
        <v>2006</v>
      </c>
      <c r="N47" s="473">
        <v>978</v>
      </c>
      <c r="O47" s="14" t="s">
        <v>289</v>
      </c>
      <c r="P47" s="14" t="s">
        <v>290</v>
      </c>
      <c r="Q47" s="14">
        <v>59</v>
      </c>
      <c r="R47" s="14">
        <v>31</v>
      </c>
      <c r="S47" s="14">
        <v>62</v>
      </c>
      <c r="T47" s="14">
        <v>17</v>
      </c>
      <c r="U47" s="14">
        <v>37</v>
      </c>
      <c r="V47" s="14">
        <v>23</v>
      </c>
      <c r="W47" s="14">
        <v>32</v>
      </c>
      <c r="X47" s="14">
        <v>5</v>
      </c>
      <c r="Y47" s="14">
        <v>16</v>
      </c>
      <c r="Z47" s="14">
        <v>8</v>
      </c>
      <c r="AA47" s="473">
        <v>206</v>
      </c>
      <c r="AB47" s="473">
        <v>84</v>
      </c>
      <c r="AC47" s="14" t="s">
        <v>289</v>
      </c>
      <c r="AD47" s="14" t="s">
        <v>290</v>
      </c>
      <c r="AE47" s="14">
        <v>18</v>
      </c>
      <c r="AF47" s="14">
        <v>17</v>
      </c>
      <c r="AG47" s="14">
        <v>15</v>
      </c>
      <c r="AH47" s="14">
        <v>13</v>
      </c>
      <c r="AI47" s="14">
        <v>14</v>
      </c>
      <c r="AJ47" s="14">
        <v>77</v>
      </c>
      <c r="AK47" s="14">
        <v>36</v>
      </c>
      <c r="AL47" s="14">
        <v>29</v>
      </c>
      <c r="AM47" s="14">
        <v>65</v>
      </c>
      <c r="AN47" s="14">
        <v>56</v>
      </c>
      <c r="AO47" s="14">
        <v>5</v>
      </c>
      <c r="AP47" s="14">
        <v>16</v>
      </c>
      <c r="AQ47" s="14">
        <v>16</v>
      </c>
      <c r="AR47" s="14">
        <v>0</v>
      </c>
    </row>
    <row r="48" spans="1:44" ht="15.75" customHeight="1">
      <c r="A48" s="14" t="s">
        <v>289</v>
      </c>
      <c r="B48" s="14" t="s">
        <v>291</v>
      </c>
      <c r="C48" s="14">
        <v>1098</v>
      </c>
      <c r="D48" s="14">
        <v>546</v>
      </c>
      <c r="E48" s="14">
        <v>939</v>
      </c>
      <c r="F48" s="14">
        <v>475</v>
      </c>
      <c r="G48" s="14">
        <v>903</v>
      </c>
      <c r="H48" s="14">
        <v>462</v>
      </c>
      <c r="I48" s="14">
        <v>810</v>
      </c>
      <c r="J48" s="14">
        <v>448</v>
      </c>
      <c r="K48" s="14">
        <v>695</v>
      </c>
      <c r="L48" s="14">
        <v>362</v>
      </c>
      <c r="M48" s="473">
        <v>4445</v>
      </c>
      <c r="N48" s="473">
        <v>2293</v>
      </c>
      <c r="O48" s="14" t="s">
        <v>289</v>
      </c>
      <c r="P48" s="14" t="s">
        <v>291</v>
      </c>
      <c r="Q48" s="14">
        <v>105</v>
      </c>
      <c r="R48" s="14">
        <v>47</v>
      </c>
      <c r="S48" s="14">
        <v>92</v>
      </c>
      <c r="T48" s="14">
        <v>52</v>
      </c>
      <c r="U48" s="14">
        <v>114</v>
      </c>
      <c r="V48" s="14">
        <v>52</v>
      </c>
      <c r="W48" s="14">
        <v>103</v>
      </c>
      <c r="X48" s="14">
        <v>46</v>
      </c>
      <c r="Y48" s="14">
        <v>53</v>
      </c>
      <c r="Z48" s="14">
        <v>29</v>
      </c>
      <c r="AA48" s="473">
        <v>467</v>
      </c>
      <c r="AB48" s="473">
        <v>226</v>
      </c>
      <c r="AC48" s="14" t="s">
        <v>289</v>
      </c>
      <c r="AD48" s="14" t="s">
        <v>291</v>
      </c>
      <c r="AE48" s="14">
        <v>29</v>
      </c>
      <c r="AF48" s="14">
        <v>26</v>
      </c>
      <c r="AG48" s="14">
        <v>22</v>
      </c>
      <c r="AH48" s="14">
        <v>24</v>
      </c>
      <c r="AI48" s="14">
        <v>20</v>
      </c>
      <c r="AJ48" s="14">
        <v>121</v>
      </c>
      <c r="AK48" s="14">
        <v>114</v>
      </c>
      <c r="AL48" s="14">
        <v>5</v>
      </c>
      <c r="AM48" s="14">
        <v>119</v>
      </c>
      <c r="AN48" s="14">
        <v>132</v>
      </c>
      <c r="AO48" s="14">
        <v>11</v>
      </c>
      <c r="AP48" s="14">
        <v>21</v>
      </c>
      <c r="AQ48" s="14">
        <v>21</v>
      </c>
      <c r="AR48" s="14">
        <v>0</v>
      </c>
    </row>
    <row r="49" spans="1:44" ht="15.75" customHeight="1">
      <c r="A49" s="14" t="s">
        <v>292</v>
      </c>
      <c r="B49" s="14" t="s">
        <v>206</v>
      </c>
      <c r="C49" s="14">
        <v>1713</v>
      </c>
      <c r="D49" s="14">
        <v>903</v>
      </c>
      <c r="E49" s="14">
        <v>1349</v>
      </c>
      <c r="F49" s="14">
        <v>656</v>
      </c>
      <c r="G49" s="14">
        <v>1285</v>
      </c>
      <c r="H49" s="14">
        <v>658</v>
      </c>
      <c r="I49" s="14">
        <v>1076</v>
      </c>
      <c r="J49" s="14">
        <v>561</v>
      </c>
      <c r="K49" s="14">
        <v>1193</v>
      </c>
      <c r="L49" s="14">
        <v>620</v>
      </c>
      <c r="M49" s="473">
        <v>6616</v>
      </c>
      <c r="N49" s="473">
        <v>3398</v>
      </c>
      <c r="O49" s="14" t="s">
        <v>292</v>
      </c>
      <c r="P49" s="14" t="s">
        <v>206</v>
      </c>
      <c r="Q49" s="14">
        <v>139</v>
      </c>
      <c r="R49" s="14">
        <v>70</v>
      </c>
      <c r="S49" s="14">
        <v>164</v>
      </c>
      <c r="T49" s="14">
        <v>69</v>
      </c>
      <c r="U49" s="14">
        <v>144</v>
      </c>
      <c r="V49" s="14">
        <v>72</v>
      </c>
      <c r="W49" s="14">
        <v>125</v>
      </c>
      <c r="X49" s="14">
        <v>67</v>
      </c>
      <c r="Y49" s="14">
        <v>182</v>
      </c>
      <c r="Z49" s="14">
        <v>101</v>
      </c>
      <c r="AA49" s="473">
        <v>754</v>
      </c>
      <c r="AB49" s="473">
        <v>379</v>
      </c>
      <c r="AC49" s="14" t="s">
        <v>292</v>
      </c>
      <c r="AD49" s="14" t="s">
        <v>206</v>
      </c>
      <c r="AE49" s="14">
        <v>39</v>
      </c>
      <c r="AF49" s="14">
        <v>41</v>
      </c>
      <c r="AG49" s="14">
        <v>32</v>
      </c>
      <c r="AH49" s="14">
        <v>27</v>
      </c>
      <c r="AI49" s="14">
        <v>28</v>
      </c>
      <c r="AJ49" s="14">
        <v>167</v>
      </c>
      <c r="AK49" s="14">
        <v>81</v>
      </c>
      <c r="AL49" s="14">
        <v>93</v>
      </c>
      <c r="AM49" s="14">
        <v>174</v>
      </c>
      <c r="AN49" s="14">
        <v>176</v>
      </c>
      <c r="AO49" s="14">
        <v>16</v>
      </c>
      <c r="AP49" s="14">
        <v>39</v>
      </c>
      <c r="AQ49" s="14">
        <v>36</v>
      </c>
      <c r="AR49" s="14">
        <v>3</v>
      </c>
    </row>
    <row r="50" spans="1:44" s="98" customFormat="1" ht="15.75" customHeight="1">
      <c r="A50" s="14" t="s">
        <v>292</v>
      </c>
      <c r="B50" s="14" t="s">
        <v>207</v>
      </c>
      <c r="C50" s="14">
        <v>1282</v>
      </c>
      <c r="D50" s="14">
        <v>652</v>
      </c>
      <c r="E50" s="14">
        <v>804</v>
      </c>
      <c r="F50" s="14">
        <v>414</v>
      </c>
      <c r="G50" s="14">
        <v>603</v>
      </c>
      <c r="H50" s="14">
        <v>300</v>
      </c>
      <c r="I50" s="14">
        <v>507</v>
      </c>
      <c r="J50" s="14">
        <v>251</v>
      </c>
      <c r="K50" s="14">
        <v>427</v>
      </c>
      <c r="L50" s="14">
        <v>220</v>
      </c>
      <c r="M50" s="473">
        <v>3623</v>
      </c>
      <c r="N50" s="473">
        <v>1837</v>
      </c>
      <c r="O50" s="14" t="s">
        <v>292</v>
      </c>
      <c r="P50" s="14" t="s">
        <v>207</v>
      </c>
      <c r="Q50" s="14">
        <v>155</v>
      </c>
      <c r="R50" s="14">
        <v>87</v>
      </c>
      <c r="S50" s="14">
        <v>99</v>
      </c>
      <c r="T50" s="14">
        <v>53</v>
      </c>
      <c r="U50" s="14">
        <v>91</v>
      </c>
      <c r="V50" s="14">
        <v>44</v>
      </c>
      <c r="W50" s="14">
        <v>54</v>
      </c>
      <c r="X50" s="14">
        <v>17</v>
      </c>
      <c r="Y50" s="14">
        <v>54</v>
      </c>
      <c r="Z50" s="14">
        <v>24</v>
      </c>
      <c r="AA50" s="473">
        <v>453</v>
      </c>
      <c r="AB50" s="473">
        <v>225</v>
      </c>
      <c r="AC50" s="14" t="s">
        <v>292</v>
      </c>
      <c r="AD50" s="14" t="s">
        <v>207</v>
      </c>
      <c r="AE50" s="14">
        <v>36</v>
      </c>
      <c r="AF50" s="14">
        <v>32</v>
      </c>
      <c r="AG50" s="14">
        <v>28</v>
      </c>
      <c r="AH50" s="14">
        <v>23</v>
      </c>
      <c r="AI50" s="14">
        <v>20</v>
      </c>
      <c r="AJ50" s="14">
        <v>139</v>
      </c>
      <c r="AK50" s="14">
        <v>90</v>
      </c>
      <c r="AL50" s="14">
        <v>23</v>
      </c>
      <c r="AM50" s="14">
        <v>113</v>
      </c>
      <c r="AN50" s="14">
        <v>122</v>
      </c>
      <c r="AO50" s="14">
        <v>11</v>
      </c>
      <c r="AP50" s="14">
        <v>35</v>
      </c>
      <c r="AQ50" s="14">
        <v>34</v>
      </c>
      <c r="AR50" s="14">
        <v>1</v>
      </c>
    </row>
    <row r="51" spans="1:44" s="98" customFormat="1" ht="15.75" customHeight="1">
      <c r="A51" s="14" t="s">
        <v>292</v>
      </c>
      <c r="B51" s="14" t="s">
        <v>44</v>
      </c>
      <c r="C51" s="14">
        <v>3354</v>
      </c>
      <c r="D51" s="14">
        <v>1678</v>
      </c>
      <c r="E51" s="14">
        <v>2620</v>
      </c>
      <c r="F51" s="14">
        <v>1316</v>
      </c>
      <c r="G51" s="14">
        <v>2339</v>
      </c>
      <c r="H51" s="14">
        <v>1179</v>
      </c>
      <c r="I51" s="14">
        <v>1818</v>
      </c>
      <c r="J51" s="14">
        <v>923</v>
      </c>
      <c r="K51" s="14">
        <v>1654</v>
      </c>
      <c r="L51" s="14">
        <v>818</v>
      </c>
      <c r="M51" s="473">
        <v>11785</v>
      </c>
      <c r="N51" s="473">
        <v>5914</v>
      </c>
      <c r="O51" s="14" t="s">
        <v>292</v>
      </c>
      <c r="P51" s="14" t="s">
        <v>44</v>
      </c>
      <c r="Q51" s="14">
        <v>288</v>
      </c>
      <c r="R51" s="14">
        <v>127</v>
      </c>
      <c r="S51" s="14">
        <v>291</v>
      </c>
      <c r="T51" s="14">
        <v>127</v>
      </c>
      <c r="U51" s="14">
        <v>307</v>
      </c>
      <c r="V51" s="14">
        <v>145</v>
      </c>
      <c r="W51" s="14">
        <v>178</v>
      </c>
      <c r="X51" s="14">
        <v>84</v>
      </c>
      <c r="Y51" s="14">
        <v>217</v>
      </c>
      <c r="Z51" s="14">
        <v>110</v>
      </c>
      <c r="AA51" s="473">
        <v>1281</v>
      </c>
      <c r="AB51" s="473">
        <v>593</v>
      </c>
      <c r="AC51" s="14" t="s">
        <v>292</v>
      </c>
      <c r="AD51" s="14" t="s">
        <v>44</v>
      </c>
      <c r="AE51" s="14">
        <v>110</v>
      </c>
      <c r="AF51" s="14">
        <v>109</v>
      </c>
      <c r="AG51" s="14">
        <v>98</v>
      </c>
      <c r="AH51" s="14">
        <v>90</v>
      </c>
      <c r="AI51" s="14">
        <v>77</v>
      </c>
      <c r="AJ51" s="14">
        <v>484</v>
      </c>
      <c r="AK51" s="14">
        <v>263</v>
      </c>
      <c r="AL51" s="14">
        <v>122</v>
      </c>
      <c r="AM51" s="14">
        <v>385</v>
      </c>
      <c r="AN51" s="14">
        <v>350</v>
      </c>
      <c r="AO51" s="14">
        <v>18</v>
      </c>
      <c r="AP51" s="14">
        <v>101</v>
      </c>
      <c r="AQ51" s="14">
        <v>101</v>
      </c>
      <c r="AR51" s="14">
        <v>0</v>
      </c>
    </row>
    <row r="52" spans="1:44" s="98" customFormat="1" ht="15.75" customHeight="1">
      <c r="A52" s="14" t="s">
        <v>292</v>
      </c>
      <c r="B52" s="14" t="s">
        <v>293</v>
      </c>
      <c r="C52" s="14">
        <v>2307</v>
      </c>
      <c r="D52" s="14">
        <v>1110</v>
      </c>
      <c r="E52" s="14">
        <v>1582</v>
      </c>
      <c r="F52" s="14">
        <v>832</v>
      </c>
      <c r="G52" s="14">
        <v>1450</v>
      </c>
      <c r="H52" s="14">
        <v>732</v>
      </c>
      <c r="I52" s="14">
        <v>1139</v>
      </c>
      <c r="J52" s="14">
        <v>596</v>
      </c>
      <c r="K52" s="14">
        <v>920</v>
      </c>
      <c r="L52" s="14">
        <v>454</v>
      </c>
      <c r="M52" s="473">
        <v>7398</v>
      </c>
      <c r="N52" s="473">
        <v>3724</v>
      </c>
      <c r="O52" s="14" t="s">
        <v>292</v>
      </c>
      <c r="P52" s="14" t="s">
        <v>293</v>
      </c>
      <c r="Q52" s="14">
        <v>192</v>
      </c>
      <c r="R52" s="14">
        <v>93</v>
      </c>
      <c r="S52" s="14">
        <v>212</v>
      </c>
      <c r="T52" s="14">
        <v>103</v>
      </c>
      <c r="U52" s="14">
        <v>247</v>
      </c>
      <c r="V52" s="14">
        <v>125</v>
      </c>
      <c r="W52" s="14">
        <v>165</v>
      </c>
      <c r="X52" s="14">
        <v>83</v>
      </c>
      <c r="Y52" s="14">
        <v>128</v>
      </c>
      <c r="Z52" s="14">
        <v>63</v>
      </c>
      <c r="AA52" s="473">
        <v>944</v>
      </c>
      <c r="AB52" s="473">
        <v>467</v>
      </c>
      <c r="AC52" s="14" t="s">
        <v>292</v>
      </c>
      <c r="AD52" s="14" t="s">
        <v>293</v>
      </c>
      <c r="AE52" s="14">
        <v>54</v>
      </c>
      <c r="AF52" s="14">
        <v>49</v>
      </c>
      <c r="AG52" s="14">
        <v>48</v>
      </c>
      <c r="AH52" s="14">
        <v>44</v>
      </c>
      <c r="AI52" s="14">
        <v>37</v>
      </c>
      <c r="AJ52" s="14">
        <v>232</v>
      </c>
      <c r="AK52" s="14">
        <v>151</v>
      </c>
      <c r="AL52" s="14">
        <v>59</v>
      </c>
      <c r="AM52" s="14">
        <v>210</v>
      </c>
      <c r="AN52" s="14">
        <v>204</v>
      </c>
      <c r="AO52" s="14">
        <v>9</v>
      </c>
      <c r="AP52" s="14">
        <v>48</v>
      </c>
      <c r="AQ52" s="14">
        <v>43</v>
      </c>
      <c r="AR52" s="14">
        <v>5</v>
      </c>
    </row>
    <row r="53" spans="1:44" s="98" customFormat="1" ht="10.5" customHeight="1">
      <c r="A53" s="93"/>
      <c r="B53" s="9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31"/>
      <c r="N53" s="131"/>
      <c r="O53" s="123"/>
      <c r="P53" s="9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31"/>
      <c r="AB53" s="131"/>
      <c r="AC53" s="123"/>
      <c r="AD53" s="93"/>
      <c r="AE53" s="93"/>
      <c r="AF53" s="93"/>
      <c r="AG53" s="93"/>
      <c r="AH53" s="93"/>
      <c r="AI53" s="93"/>
      <c r="AJ53" s="123"/>
      <c r="AK53" s="93"/>
      <c r="AL53" s="93"/>
      <c r="AM53" s="93"/>
      <c r="AN53" s="123"/>
      <c r="AO53" s="93"/>
      <c r="AP53" s="93"/>
      <c r="AQ53" s="93"/>
      <c r="AR53" s="93"/>
    </row>
    <row r="54" spans="1:44" s="98" customFormat="1" ht="12" customHeight="1">
      <c r="A54" s="100"/>
      <c r="B54" s="100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485"/>
      <c r="N54" s="485"/>
      <c r="O54" s="119"/>
      <c r="P54" s="100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485"/>
      <c r="AB54" s="485"/>
      <c r="AC54" s="119"/>
      <c r="AD54" s="100"/>
      <c r="AE54" s="100"/>
      <c r="AF54" s="100"/>
      <c r="AG54" s="100"/>
      <c r="AH54" s="100"/>
      <c r="AI54" s="100"/>
      <c r="AJ54" s="119"/>
      <c r="AK54" s="100"/>
      <c r="AL54" s="100"/>
      <c r="AM54" s="100"/>
      <c r="AN54" s="119"/>
      <c r="AO54" s="100"/>
      <c r="AP54" s="100"/>
      <c r="AQ54" s="100"/>
      <c r="AR54" s="100"/>
    </row>
    <row r="55" spans="1:44" s="98" customFormat="1" ht="12.5">
      <c r="A55" s="567" t="s">
        <v>16</v>
      </c>
      <c r="B55" s="569"/>
      <c r="C55" s="569"/>
      <c r="D55" s="569"/>
      <c r="E55" s="569"/>
      <c r="F55" s="569"/>
      <c r="G55" s="569"/>
      <c r="H55" s="569"/>
      <c r="I55" s="569"/>
      <c r="J55" s="569"/>
      <c r="K55" s="569"/>
      <c r="L55" s="569"/>
      <c r="M55" s="569"/>
      <c r="N55" s="569"/>
      <c r="O55" s="567" t="s">
        <v>17</v>
      </c>
      <c r="P55" s="568"/>
      <c r="Q55" s="568"/>
      <c r="R55" s="568"/>
      <c r="S55" s="568"/>
      <c r="T55" s="568"/>
      <c r="U55" s="568"/>
      <c r="V55" s="568"/>
      <c r="W55" s="568"/>
      <c r="X55" s="568"/>
      <c r="Y55" s="568"/>
      <c r="Z55" s="568"/>
      <c r="AA55" s="568"/>
      <c r="AB55" s="568"/>
      <c r="AC55" s="567" t="s">
        <v>377</v>
      </c>
      <c r="AD55" s="568"/>
      <c r="AE55" s="568"/>
      <c r="AF55" s="568"/>
      <c r="AG55" s="568"/>
      <c r="AH55" s="568"/>
      <c r="AI55" s="568"/>
      <c r="AJ55" s="568"/>
      <c r="AK55" s="568"/>
      <c r="AL55" s="568"/>
      <c r="AM55" s="568"/>
      <c r="AN55" s="568"/>
      <c r="AO55" s="568"/>
      <c r="AP55" s="568"/>
      <c r="AQ55" s="568"/>
      <c r="AR55" s="568"/>
    </row>
    <row r="56" spans="1:44" ht="12.5">
      <c r="A56" s="567" t="s">
        <v>190</v>
      </c>
      <c r="B56" s="569"/>
      <c r="C56" s="569"/>
      <c r="D56" s="569"/>
      <c r="E56" s="569"/>
      <c r="F56" s="569"/>
      <c r="G56" s="569"/>
      <c r="H56" s="569"/>
      <c r="I56" s="569"/>
      <c r="J56" s="569"/>
      <c r="K56" s="569"/>
      <c r="L56" s="569"/>
      <c r="M56" s="569"/>
      <c r="N56" s="569"/>
      <c r="O56" s="567" t="s">
        <v>190</v>
      </c>
      <c r="P56" s="568"/>
      <c r="Q56" s="568"/>
      <c r="R56" s="568"/>
      <c r="S56" s="568"/>
      <c r="T56" s="568"/>
      <c r="U56" s="568"/>
      <c r="V56" s="568"/>
      <c r="W56" s="568"/>
      <c r="X56" s="568"/>
      <c r="Y56" s="568"/>
      <c r="Z56" s="568"/>
      <c r="AA56" s="568"/>
      <c r="AB56" s="568"/>
      <c r="AC56" s="567" t="s">
        <v>196</v>
      </c>
      <c r="AD56" s="568"/>
      <c r="AE56" s="568"/>
      <c r="AF56" s="568"/>
      <c r="AG56" s="568"/>
      <c r="AH56" s="568"/>
      <c r="AI56" s="568"/>
      <c r="AJ56" s="568"/>
      <c r="AK56" s="568"/>
      <c r="AL56" s="568"/>
      <c r="AM56" s="568"/>
      <c r="AN56" s="568"/>
      <c r="AO56" s="568"/>
      <c r="AP56" s="568"/>
      <c r="AQ56" s="568"/>
      <c r="AR56" s="568"/>
    </row>
    <row r="57" spans="1:44" ht="12.5">
      <c r="A57" s="567" t="s">
        <v>279</v>
      </c>
      <c r="B57" s="569"/>
      <c r="C57" s="569"/>
      <c r="D57" s="569"/>
      <c r="E57" s="569"/>
      <c r="F57" s="569"/>
      <c r="G57" s="569"/>
      <c r="H57" s="569"/>
      <c r="I57" s="569"/>
      <c r="J57" s="569"/>
      <c r="K57" s="569"/>
      <c r="L57" s="569"/>
      <c r="M57" s="569"/>
      <c r="N57" s="569"/>
      <c r="O57" s="567" t="s">
        <v>279</v>
      </c>
      <c r="P57" s="568"/>
      <c r="Q57" s="568"/>
      <c r="R57" s="568"/>
      <c r="S57" s="568"/>
      <c r="T57" s="568"/>
      <c r="U57" s="568"/>
      <c r="V57" s="568"/>
      <c r="W57" s="568"/>
      <c r="X57" s="568"/>
      <c r="Y57" s="568"/>
      <c r="Z57" s="568"/>
      <c r="AA57" s="568"/>
      <c r="AB57" s="568"/>
      <c r="AC57" s="567" t="s">
        <v>279</v>
      </c>
      <c r="AD57" s="568"/>
      <c r="AE57" s="568"/>
      <c r="AF57" s="568"/>
      <c r="AG57" s="568"/>
      <c r="AH57" s="568"/>
      <c r="AI57" s="568"/>
      <c r="AJ57" s="568"/>
      <c r="AK57" s="568"/>
      <c r="AL57" s="568"/>
      <c r="AM57" s="568"/>
      <c r="AN57" s="568"/>
      <c r="AO57" s="568"/>
      <c r="AP57" s="568"/>
      <c r="AQ57" s="568"/>
      <c r="AR57" s="568"/>
    </row>
    <row r="58" spans="1:44">
      <c r="A58" s="385"/>
      <c r="B58" s="386"/>
      <c r="C58" s="386"/>
      <c r="D58" s="386"/>
      <c r="E58" s="386"/>
      <c r="F58" s="386"/>
      <c r="G58" s="386"/>
      <c r="H58" s="386"/>
      <c r="I58" s="386"/>
      <c r="J58" s="386"/>
      <c r="K58" s="386"/>
      <c r="L58" s="386"/>
      <c r="M58" s="486"/>
      <c r="N58" s="486"/>
      <c r="O58" s="385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489"/>
      <c r="AB58" s="489"/>
      <c r="AC58" s="385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</row>
    <row r="59" spans="1:44" ht="15" customHeight="1">
      <c r="A59" s="89" t="s">
        <v>262</v>
      </c>
      <c r="C59" s="119"/>
      <c r="D59" s="119"/>
      <c r="E59" s="119"/>
      <c r="F59" s="119"/>
      <c r="G59" s="119"/>
      <c r="H59" s="119"/>
      <c r="I59" s="119"/>
      <c r="J59" s="119"/>
      <c r="K59" s="119" t="s">
        <v>72</v>
      </c>
      <c r="L59" s="119"/>
      <c r="M59" s="485"/>
      <c r="N59" s="485"/>
      <c r="O59" s="89" t="s">
        <v>262</v>
      </c>
      <c r="Q59" s="119"/>
      <c r="R59" s="119"/>
      <c r="S59" s="119"/>
      <c r="T59" s="119"/>
      <c r="U59" s="119"/>
      <c r="V59" s="119"/>
      <c r="W59" s="119"/>
      <c r="X59" s="119"/>
      <c r="Y59" s="119" t="s">
        <v>72</v>
      </c>
      <c r="Z59" s="119"/>
      <c r="AA59" s="485"/>
      <c r="AB59" s="485"/>
      <c r="AC59" s="89" t="s">
        <v>262</v>
      </c>
      <c r="AE59" s="100"/>
      <c r="AF59" s="100"/>
      <c r="AG59" s="100"/>
      <c r="AH59" s="100"/>
      <c r="AI59" s="100"/>
      <c r="AJ59" s="119"/>
      <c r="AK59" s="100"/>
      <c r="AL59" s="100"/>
      <c r="AM59" s="100"/>
      <c r="AN59" s="119"/>
      <c r="AO59" s="100"/>
      <c r="AP59" s="100"/>
      <c r="AQ59" s="119" t="s">
        <v>72</v>
      </c>
    </row>
    <row r="60" spans="1:44"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485"/>
      <c r="N60" s="485"/>
      <c r="O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485"/>
      <c r="AB60" s="485"/>
      <c r="AC60" s="119"/>
      <c r="AE60" s="100"/>
      <c r="AF60" s="100"/>
      <c r="AG60" s="100"/>
      <c r="AH60" s="100"/>
      <c r="AI60" s="100"/>
      <c r="AJ60" s="119"/>
      <c r="AK60" s="100"/>
      <c r="AL60" s="100"/>
      <c r="AM60" s="100"/>
      <c r="AN60" s="119"/>
      <c r="AO60" s="100"/>
      <c r="AP60" s="100"/>
    </row>
    <row r="61" spans="1:44" s="378" customFormat="1" ht="16.5" customHeight="1">
      <c r="A61" s="410"/>
      <c r="B61" s="382"/>
      <c r="C61" s="150" t="s">
        <v>74</v>
      </c>
      <c r="D61" s="151"/>
      <c r="E61" s="150" t="s">
        <v>75</v>
      </c>
      <c r="F61" s="151"/>
      <c r="G61" s="150" t="s">
        <v>76</v>
      </c>
      <c r="H61" s="151"/>
      <c r="I61" s="150" t="s">
        <v>77</v>
      </c>
      <c r="J61" s="151"/>
      <c r="K61" s="150" t="s">
        <v>78</v>
      </c>
      <c r="L61" s="151"/>
      <c r="M61" s="476" t="s">
        <v>73</v>
      </c>
      <c r="N61" s="477"/>
      <c r="O61" s="377"/>
      <c r="P61" s="382"/>
      <c r="Q61" s="150" t="s">
        <v>74</v>
      </c>
      <c r="R61" s="151"/>
      <c r="S61" s="150" t="s">
        <v>75</v>
      </c>
      <c r="T61" s="151"/>
      <c r="U61" s="150" t="s">
        <v>76</v>
      </c>
      <c r="V61" s="151"/>
      <c r="W61" s="150" t="s">
        <v>77</v>
      </c>
      <c r="X61" s="151"/>
      <c r="Y61" s="150" t="s">
        <v>78</v>
      </c>
      <c r="Z61" s="151"/>
      <c r="AA61" s="476" t="s">
        <v>73</v>
      </c>
      <c r="AB61" s="477"/>
      <c r="AC61" s="377"/>
      <c r="AD61" s="455"/>
      <c r="AE61" s="312" t="s">
        <v>188</v>
      </c>
      <c r="AF61" s="303"/>
      <c r="AG61" s="317"/>
      <c r="AH61" s="312"/>
      <c r="AI61" s="303"/>
      <c r="AJ61" s="317"/>
      <c r="AK61" s="312" t="s">
        <v>47</v>
      </c>
      <c r="AL61" s="303"/>
      <c r="AM61" s="349"/>
      <c r="AN61" s="209" t="s">
        <v>445</v>
      </c>
      <c r="AO61" s="536"/>
      <c r="AP61" s="312" t="s">
        <v>176</v>
      </c>
      <c r="AQ61" s="303"/>
      <c r="AR61" s="317"/>
    </row>
    <row r="62" spans="1:44" s="378" customFormat="1" ht="23.25" customHeight="1">
      <c r="A62" s="446" t="s">
        <v>338</v>
      </c>
      <c r="B62" s="282" t="s">
        <v>191</v>
      </c>
      <c r="C62" s="193" t="s">
        <v>257</v>
      </c>
      <c r="D62" s="193" t="s">
        <v>79</v>
      </c>
      <c r="E62" s="193" t="s">
        <v>257</v>
      </c>
      <c r="F62" s="193" t="s">
        <v>79</v>
      </c>
      <c r="G62" s="193" t="s">
        <v>257</v>
      </c>
      <c r="H62" s="193" t="s">
        <v>79</v>
      </c>
      <c r="I62" s="193" t="s">
        <v>257</v>
      </c>
      <c r="J62" s="193" t="s">
        <v>79</v>
      </c>
      <c r="K62" s="193" t="s">
        <v>257</v>
      </c>
      <c r="L62" s="193" t="s">
        <v>79</v>
      </c>
      <c r="M62" s="195" t="s">
        <v>257</v>
      </c>
      <c r="N62" s="195" t="s">
        <v>79</v>
      </c>
      <c r="O62" s="446" t="s">
        <v>338</v>
      </c>
      <c r="P62" s="282" t="s">
        <v>191</v>
      </c>
      <c r="Q62" s="193" t="s">
        <v>257</v>
      </c>
      <c r="R62" s="193" t="s">
        <v>79</v>
      </c>
      <c r="S62" s="193" t="s">
        <v>257</v>
      </c>
      <c r="T62" s="193" t="s">
        <v>79</v>
      </c>
      <c r="U62" s="193" t="s">
        <v>257</v>
      </c>
      <c r="V62" s="193" t="s">
        <v>79</v>
      </c>
      <c r="W62" s="193" t="s">
        <v>257</v>
      </c>
      <c r="X62" s="193" t="s">
        <v>79</v>
      </c>
      <c r="Y62" s="193" t="s">
        <v>257</v>
      </c>
      <c r="Z62" s="193" t="s">
        <v>79</v>
      </c>
      <c r="AA62" s="195" t="s">
        <v>257</v>
      </c>
      <c r="AB62" s="195" t="s">
        <v>79</v>
      </c>
      <c r="AC62" s="446" t="s">
        <v>338</v>
      </c>
      <c r="AD62" s="457" t="s">
        <v>191</v>
      </c>
      <c r="AE62" s="269" t="s">
        <v>177</v>
      </c>
      <c r="AF62" s="269" t="s">
        <v>178</v>
      </c>
      <c r="AG62" s="269" t="s">
        <v>179</v>
      </c>
      <c r="AH62" s="269" t="s">
        <v>180</v>
      </c>
      <c r="AI62" s="269" t="s">
        <v>181</v>
      </c>
      <c r="AJ62" s="270" t="s">
        <v>73</v>
      </c>
      <c r="AK62" s="310" t="s">
        <v>183</v>
      </c>
      <c r="AL62" s="310" t="s">
        <v>184</v>
      </c>
      <c r="AM62" s="273" t="s">
        <v>182</v>
      </c>
      <c r="AN62" s="272" t="s">
        <v>444</v>
      </c>
      <c r="AO62" s="271" t="s">
        <v>58</v>
      </c>
      <c r="AP62" s="285" t="s">
        <v>65</v>
      </c>
      <c r="AQ62" s="273" t="s">
        <v>63</v>
      </c>
      <c r="AR62" s="285" t="s">
        <v>66</v>
      </c>
    </row>
    <row r="63" spans="1:44" ht="14.25" customHeight="1">
      <c r="A63" s="208"/>
      <c r="B63" s="9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384"/>
      <c r="N63" s="384"/>
      <c r="O63" s="384"/>
      <c r="P63" s="9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384"/>
      <c r="AB63" s="384"/>
      <c r="AC63" s="384"/>
      <c r="AD63" s="90"/>
      <c r="AE63" s="120"/>
      <c r="AF63" s="120"/>
      <c r="AG63" s="120"/>
      <c r="AH63" s="120"/>
      <c r="AI63" s="90"/>
      <c r="AJ63" s="120"/>
      <c r="AK63" s="120"/>
      <c r="AL63" s="120"/>
      <c r="AM63" s="120"/>
      <c r="AN63" s="120"/>
      <c r="AO63" s="120"/>
      <c r="AP63" s="90"/>
      <c r="AQ63" s="208"/>
      <c r="AR63" s="208"/>
    </row>
    <row r="64" spans="1:44">
      <c r="A64" s="96"/>
      <c r="B64" s="70" t="s">
        <v>81</v>
      </c>
      <c r="C64" s="121">
        <f>SUM(C66:C88)</f>
        <v>37022</v>
      </c>
      <c r="D64" s="121">
        <f>SUM(D66:D88)</f>
        <v>18474</v>
      </c>
      <c r="E64" s="121">
        <f t="shared" ref="E64:N64" si="6">SUM(E66:E88)</f>
        <v>25933</v>
      </c>
      <c r="F64" s="121">
        <f t="shared" si="6"/>
        <v>12844</v>
      </c>
      <c r="G64" s="121">
        <f t="shared" si="6"/>
        <v>20412</v>
      </c>
      <c r="H64" s="121">
        <f t="shared" si="6"/>
        <v>10163</v>
      </c>
      <c r="I64" s="121">
        <f t="shared" si="6"/>
        <v>13821</v>
      </c>
      <c r="J64" s="121">
        <f t="shared" si="6"/>
        <v>6967</v>
      </c>
      <c r="K64" s="121">
        <f t="shared" si="6"/>
        <v>11279</v>
      </c>
      <c r="L64" s="121">
        <f t="shared" si="6"/>
        <v>5907</v>
      </c>
      <c r="M64" s="121">
        <f t="shared" si="6"/>
        <v>108467</v>
      </c>
      <c r="N64" s="121">
        <f t="shared" si="6"/>
        <v>54355</v>
      </c>
      <c r="O64" s="121"/>
      <c r="P64" s="70" t="s">
        <v>81</v>
      </c>
      <c r="Q64" s="121">
        <f>SUM(Q66:Q88)</f>
        <v>2186</v>
      </c>
      <c r="R64" s="121">
        <f>SUM(R66:R88)</f>
        <v>1040</v>
      </c>
      <c r="S64" s="121">
        <f t="shared" ref="S64:AB64" si="7">SUM(S66:S88)</f>
        <v>4877</v>
      </c>
      <c r="T64" s="121">
        <f t="shared" si="7"/>
        <v>2212</v>
      </c>
      <c r="U64" s="121">
        <f t="shared" si="7"/>
        <v>3595</v>
      </c>
      <c r="V64" s="121">
        <f t="shared" si="7"/>
        <v>1686</v>
      </c>
      <c r="W64" s="121">
        <f t="shared" si="7"/>
        <v>935</v>
      </c>
      <c r="X64" s="121">
        <f t="shared" si="7"/>
        <v>444</v>
      </c>
      <c r="Y64" s="121">
        <f t="shared" si="7"/>
        <v>2243</v>
      </c>
      <c r="Z64" s="121">
        <f t="shared" si="7"/>
        <v>1179</v>
      </c>
      <c r="AA64" s="121">
        <f t="shared" si="7"/>
        <v>13836</v>
      </c>
      <c r="AB64" s="121">
        <f t="shared" si="7"/>
        <v>6561</v>
      </c>
      <c r="AC64" s="121"/>
      <c r="AD64" s="70" t="s">
        <v>81</v>
      </c>
      <c r="AE64" s="121">
        <f>SUM(AE66:AE88)</f>
        <v>996</v>
      </c>
      <c r="AF64" s="121">
        <f>SUM(AF66:AF88)</f>
        <v>923</v>
      </c>
      <c r="AG64" s="121">
        <f t="shared" ref="AG64:AM64" si="8">SUM(AG66:AG88)</f>
        <v>869</v>
      </c>
      <c r="AH64" s="121">
        <f t="shared" si="8"/>
        <v>700</v>
      </c>
      <c r="AI64" s="121">
        <f t="shared" si="8"/>
        <v>595</v>
      </c>
      <c r="AJ64" s="121">
        <f t="shared" si="8"/>
        <v>4083</v>
      </c>
      <c r="AK64" s="121">
        <f t="shared" si="8"/>
        <v>2446</v>
      </c>
      <c r="AL64" s="121">
        <f t="shared" si="8"/>
        <v>274</v>
      </c>
      <c r="AM64" s="121">
        <f t="shared" si="8"/>
        <v>2720</v>
      </c>
      <c r="AN64" s="121">
        <f>SUM(AN66:AN88)</f>
        <v>2780</v>
      </c>
      <c r="AO64" s="121">
        <f>SUM(AO66:AO88)</f>
        <v>194</v>
      </c>
      <c r="AP64" s="121">
        <f>SUM(AP66:AP88)</f>
        <v>943</v>
      </c>
      <c r="AQ64" s="121">
        <f>SUM(AQ66:AQ88)</f>
        <v>866</v>
      </c>
      <c r="AR64" s="121">
        <f>SUM(AR66:AR88)</f>
        <v>77</v>
      </c>
    </row>
    <row r="65" spans="1:44">
      <c r="A65" s="96"/>
      <c r="B65" s="7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70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70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</row>
    <row r="66" spans="1:44" ht="15" customHeight="1">
      <c r="A66" s="14" t="s">
        <v>294</v>
      </c>
      <c r="B66" s="14" t="s">
        <v>210</v>
      </c>
      <c r="C66" s="14">
        <v>1839</v>
      </c>
      <c r="D66" s="14">
        <v>913</v>
      </c>
      <c r="E66" s="14">
        <v>1652</v>
      </c>
      <c r="F66" s="14">
        <v>795</v>
      </c>
      <c r="G66" s="14">
        <v>1042</v>
      </c>
      <c r="H66" s="14">
        <v>507</v>
      </c>
      <c r="I66" s="14">
        <v>684</v>
      </c>
      <c r="J66" s="14">
        <v>330</v>
      </c>
      <c r="K66" s="14">
        <v>553</v>
      </c>
      <c r="L66" s="14">
        <v>306</v>
      </c>
      <c r="M66" s="473">
        <v>5770</v>
      </c>
      <c r="N66" s="473">
        <v>2851</v>
      </c>
      <c r="O66" s="14" t="s">
        <v>294</v>
      </c>
      <c r="P66" s="14" t="s">
        <v>210</v>
      </c>
      <c r="Q66" s="14">
        <v>32</v>
      </c>
      <c r="R66" s="14">
        <v>19</v>
      </c>
      <c r="S66" s="14">
        <v>297</v>
      </c>
      <c r="T66" s="14">
        <v>122</v>
      </c>
      <c r="U66" s="14">
        <v>171</v>
      </c>
      <c r="V66" s="14">
        <v>86</v>
      </c>
      <c r="W66" s="14">
        <v>37</v>
      </c>
      <c r="X66" s="14">
        <v>18</v>
      </c>
      <c r="Y66" s="14">
        <v>115</v>
      </c>
      <c r="Z66" s="14">
        <v>63</v>
      </c>
      <c r="AA66" s="473">
        <v>652</v>
      </c>
      <c r="AB66" s="473">
        <v>308</v>
      </c>
      <c r="AC66" s="14" t="s">
        <v>294</v>
      </c>
      <c r="AD66" s="14" t="s">
        <v>210</v>
      </c>
      <c r="AE66" s="14">
        <v>50</v>
      </c>
      <c r="AF66" s="14">
        <v>49</v>
      </c>
      <c r="AG66" s="14">
        <v>47</v>
      </c>
      <c r="AH66" s="14">
        <v>41</v>
      </c>
      <c r="AI66" s="14">
        <v>36</v>
      </c>
      <c r="AJ66" s="14">
        <v>223</v>
      </c>
      <c r="AK66" s="14">
        <v>109</v>
      </c>
      <c r="AL66" s="14">
        <v>22</v>
      </c>
      <c r="AM66" s="14">
        <v>131</v>
      </c>
      <c r="AN66" s="14">
        <v>126</v>
      </c>
      <c r="AO66" s="14">
        <v>3</v>
      </c>
      <c r="AP66" s="14">
        <v>78</v>
      </c>
      <c r="AQ66" s="14">
        <v>47</v>
      </c>
      <c r="AR66" s="14">
        <v>31</v>
      </c>
    </row>
    <row r="67" spans="1:44" ht="15" customHeight="1">
      <c r="A67" s="14" t="s">
        <v>294</v>
      </c>
      <c r="B67" s="14" t="s">
        <v>211</v>
      </c>
      <c r="C67" s="14">
        <v>2554</v>
      </c>
      <c r="D67" s="14">
        <v>1281</v>
      </c>
      <c r="E67" s="14">
        <v>1960</v>
      </c>
      <c r="F67" s="14">
        <v>936</v>
      </c>
      <c r="G67" s="14">
        <v>1544</v>
      </c>
      <c r="H67" s="14">
        <v>775</v>
      </c>
      <c r="I67" s="14">
        <v>1046</v>
      </c>
      <c r="J67" s="14">
        <v>527</v>
      </c>
      <c r="K67" s="14">
        <v>877</v>
      </c>
      <c r="L67" s="14">
        <v>451</v>
      </c>
      <c r="M67" s="473">
        <v>7981</v>
      </c>
      <c r="N67" s="473">
        <v>3970</v>
      </c>
      <c r="O67" s="14" t="s">
        <v>294</v>
      </c>
      <c r="P67" s="14" t="s">
        <v>211</v>
      </c>
      <c r="Q67" s="14">
        <v>49</v>
      </c>
      <c r="R67" s="14">
        <v>26</v>
      </c>
      <c r="S67" s="14">
        <v>307</v>
      </c>
      <c r="T67" s="14">
        <v>159</v>
      </c>
      <c r="U67" s="14">
        <v>233</v>
      </c>
      <c r="V67" s="14">
        <v>110</v>
      </c>
      <c r="W67" s="14">
        <v>67</v>
      </c>
      <c r="X67" s="14">
        <v>29</v>
      </c>
      <c r="Y67" s="14">
        <v>164</v>
      </c>
      <c r="Z67" s="14">
        <v>77</v>
      </c>
      <c r="AA67" s="473">
        <v>820</v>
      </c>
      <c r="AB67" s="473">
        <v>401</v>
      </c>
      <c r="AC67" s="14" t="s">
        <v>294</v>
      </c>
      <c r="AD67" s="14" t="s">
        <v>211</v>
      </c>
      <c r="AE67" s="14">
        <v>89</v>
      </c>
      <c r="AF67" s="14">
        <v>89</v>
      </c>
      <c r="AG67" s="14">
        <v>84</v>
      </c>
      <c r="AH67" s="14">
        <v>65</v>
      </c>
      <c r="AI67" s="14">
        <v>53</v>
      </c>
      <c r="AJ67" s="14">
        <v>380</v>
      </c>
      <c r="AK67" s="14">
        <v>198</v>
      </c>
      <c r="AL67" s="14">
        <v>21</v>
      </c>
      <c r="AM67" s="14">
        <v>219</v>
      </c>
      <c r="AN67" s="14">
        <v>217</v>
      </c>
      <c r="AO67" s="14">
        <v>8</v>
      </c>
      <c r="AP67" s="14">
        <v>90</v>
      </c>
      <c r="AQ67" s="14">
        <v>86</v>
      </c>
      <c r="AR67" s="14">
        <v>4</v>
      </c>
    </row>
    <row r="68" spans="1:44" ht="15" customHeight="1">
      <c r="A68" s="14" t="s">
        <v>294</v>
      </c>
      <c r="B68" s="14" t="s">
        <v>212</v>
      </c>
      <c r="C68" s="14">
        <v>1267</v>
      </c>
      <c r="D68" s="14">
        <v>598</v>
      </c>
      <c r="E68" s="14">
        <v>1078</v>
      </c>
      <c r="F68" s="14">
        <v>523</v>
      </c>
      <c r="G68" s="14">
        <v>1045</v>
      </c>
      <c r="H68" s="14">
        <v>510</v>
      </c>
      <c r="I68" s="14">
        <v>825</v>
      </c>
      <c r="J68" s="14">
        <v>390</v>
      </c>
      <c r="K68" s="14">
        <v>784</v>
      </c>
      <c r="L68" s="14">
        <v>359</v>
      </c>
      <c r="M68" s="473">
        <v>4999</v>
      </c>
      <c r="N68" s="473">
        <v>2380</v>
      </c>
      <c r="O68" s="14" t="s">
        <v>294</v>
      </c>
      <c r="P68" s="14" t="s">
        <v>212</v>
      </c>
      <c r="Q68" s="14">
        <v>208</v>
      </c>
      <c r="R68" s="14">
        <v>100</v>
      </c>
      <c r="S68" s="14">
        <v>216</v>
      </c>
      <c r="T68" s="14">
        <v>91</v>
      </c>
      <c r="U68" s="14">
        <v>251</v>
      </c>
      <c r="V68" s="14">
        <v>106</v>
      </c>
      <c r="W68" s="14">
        <v>118</v>
      </c>
      <c r="X68" s="14">
        <v>56</v>
      </c>
      <c r="Y68" s="14">
        <v>186</v>
      </c>
      <c r="Z68" s="14">
        <v>80</v>
      </c>
      <c r="AA68" s="473">
        <v>979</v>
      </c>
      <c r="AB68" s="473">
        <v>433</v>
      </c>
      <c r="AC68" s="14" t="s">
        <v>294</v>
      </c>
      <c r="AD68" s="14" t="s">
        <v>212</v>
      </c>
      <c r="AE68" s="14">
        <v>56</v>
      </c>
      <c r="AF68" s="14">
        <v>56</v>
      </c>
      <c r="AG68" s="14">
        <v>55</v>
      </c>
      <c r="AH68" s="14">
        <v>53</v>
      </c>
      <c r="AI68" s="14">
        <v>51</v>
      </c>
      <c r="AJ68" s="14">
        <v>271</v>
      </c>
      <c r="AK68" s="14">
        <v>166</v>
      </c>
      <c r="AL68" s="14">
        <v>3</v>
      </c>
      <c r="AM68" s="14">
        <v>169</v>
      </c>
      <c r="AN68" s="14">
        <v>152</v>
      </c>
      <c r="AO68" s="14">
        <v>7</v>
      </c>
      <c r="AP68" s="14">
        <v>60</v>
      </c>
      <c r="AQ68" s="14">
        <v>56</v>
      </c>
      <c r="AR68" s="14">
        <v>4</v>
      </c>
    </row>
    <row r="69" spans="1:44" ht="15" customHeight="1">
      <c r="A69" s="14" t="s">
        <v>294</v>
      </c>
      <c r="B69" s="14" t="s">
        <v>217</v>
      </c>
      <c r="C69" s="14">
        <v>744</v>
      </c>
      <c r="D69" s="14">
        <v>376</v>
      </c>
      <c r="E69" s="14">
        <v>511</v>
      </c>
      <c r="F69" s="14">
        <v>256</v>
      </c>
      <c r="G69" s="14">
        <v>397</v>
      </c>
      <c r="H69" s="14">
        <v>190</v>
      </c>
      <c r="I69" s="14">
        <v>197</v>
      </c>
      <c r="J69" s="14">
        <v>92</v>
      </c>
      <c r="K69" s="14">
        <v>186</v>
      </c>
      <c r="L69" s="14">
        <v>91</v>
      </c>
      <c r="M69" s="473">
        <v>2035</v>
      </c>
      <c r="N69" s="473">
        <v>1005</v>
      </c>
      <c r="O69" s="14" t="s">
        <v>294</v>
      </c>
      <c r="P69" s="14" t="s">
        <v>217</v>
      </c>
      <c r="Q69" s="14">
        <v>15</v>
      </c>
      <c r="R69" s="14">
        <v>8</v>
      </c>
      <c r="S69" s="14">
        <v>78</v>
      </c>
      <c r="T69" s="14">
        <v>40</v>
      </c>
      <c r="U69" s="14">
        <v>75</v>
      </c>
      <c r="V69" s="14">
        <v>31</v>
      </c>
      <c r="W69" s="14">
        <v>8</v>
      </c>
      <c r="X69" s="14">
        <v>3</v>
      </c>
      <c r="Y69" s="14">
        <v>52</v>
      </c>
      <c r="Z69" s="14">
        <v>28</v>
      </c>
      <c r="AA69" s="473">
        <v>228</v>
      </c>
      <c r="AB69" s="473">
        <v>110</v>
      </c>
      <c r="AC69" s="14" t="s">
        <v>294</v>
      </c>
      <c r="AD69" s="14" t="s">
        <v>217</v>
      </c>
      <c r="AE69" s="14">
        <v>31</v>
      </c>
      <c r="AF69" s="14">
        <v>28</v>
      </c>
      <c r="AG69" s="14">
        <v>27</v>
      </c>
      <c r="AH69" s="14">
        <v>16</v>
      </c>
      <c r="AI69" s="14">
        <v>13</v>
      </c>
      <c r="AJ69" s="14">
        <v>115</v>
      </c>
      <c r="AK69" s="14">
        <v>53</v>
      </c>
      <c r="AL69" s="14">
        <v>9</v>
      </c>
      <c r="AM69" s="14">
        <v>62</v>
      </c>
      <c r="AN69" s="14">
        <v>56</v>
      </c>
      <c r="AO69" s="14">
        <v>1</v>
      </c>
      <c r="AP69" s="14">
        <v>35</v>
      </c>
      <c r="AQ69" s="14">
        <v>30</v>
      </c>
      <c r="AR69" s="14">
        <v>5</v>
      </c>
    </row>
    <row r="70" spans="1:44" ht="15" customHeight="1">
      <c r="A70" s="14" t="s">
        <v>295</v>
      </c>
      <c r="B70" s="14" t="s">
        <v>296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473">
        <v>0</v>
      </c>
      <c r="N70" s="473">
        <v>0</v>
      </c>
      <c r="O70" s="14" t="s">
        <v>295</v>
      </c>
      <c r="P70" s="14" t="s">
        <v>296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473">
        <v>0</v>
      </c>
      <c r="AB70" s="473">
        <v>0</v>
      </c>
      <c r="AC70" s="14" t="s">
        <v>295</v>
      </c>
      <c r="AD70" s="14" t="s">
        <v>296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</row>
    <row r="71" spans="1:44" ht="15" customHeight="1">
      <c r="A71" s="14" t="s">
        <v>295</v>
      </c>
      <c r="B71" s="14" t="s">
        <v>213</v>
      </c>
      <c r="C71" s="14">
        <v>435</v>
      </c>
      <c r="D71" s="14">
        <v>206</v>
      </c>
      <c r="E71" s="14">
        <v>365</v>
      </c>
      <c r="F71" s="14">
        <v>190</v>
      </c>
      <c r="G71" s="14">
        <v>516</v>
      </c>
      <c r="H71" s="14">
        <v>287</v>
      </c>
      <c r="I71" s="14">
        <v>293</v>
      </c>
      <c r="J71" s="14">
        <v>155</v>
      </c>
      <c r="K71" s="14">
        <v>291</v>
      </c>
      <c r="L71" s="14">
        <v>149</v>
      </c>
      <c r="M71" s="473">
        <v>1900</v>
      </c>
      <c r="N71" s="473">
        <v>987</v>
      </c>
      <c r="O71" s="14" t="s">
        <v>295</v>
      </c>
      <c r="P71" s="14" t="s">
        <v>213</v>
      </c>
      <c r="Q71" s="14">
        <v>25</v>
      </c>
      <c r="R71" s="14">
        <v>12</v>
      </c>
      <c r="S71" s="14">
        <v>20</v>
      </c>
      <c r="T71" s="14">
        <v>12</v>
      </c>
      <c r="U71" s="14">
        <v>58</v>
      </c>
      <c r="V71" s="14">
        <v>27</v>
      </c>
      <c r="W71" s="14">
        <v>36</v>
      </c>
      <c r="X71" s="14">
        <v>20</v>
      </c>
      <c r="Y71" s="14">
        <v>9</v>
      </c>
      <c r="Z71" s="14">
        <v>4</v>
      </c>
      <c r="AA71" s="473">
        <v>148</v>
      </c>
      <c r="AB71" s="473">
        <v>75</v>
      </c>
      <c r="AC71" s="14" t="s">
        <v>295</v>
      </c>
      <c r="AD71" s="14" t="s">
        <v>213</v>
      </c>
      <c r="AE71" s="14">
        <v>16</v>
      </c>
      <c r="AF71" s="14">
        <v>15</v>
      </c>
      <c r="AG71" s="14">
        <v>16</v>
      </c>
      <c r="AH71" s="14">
        <v>11</v>
      </c>
      <c r="AI71" s="14">
        <v>11</v>
      </c>
      <c r="AJ71" s="14">
        <v>69</v>
      </c>
      <c r="AK71" s="14">
        <v>68</v>
      </c>
      <c r="AL71" s="14">
        <v>8</v>
      </c>
      <c r="AM71" s="14">
        <v>76</v>
      </c>
      <c r="AN71" s="14">
        <v>84</v>
      </c>
      <c r="AO71" s="14">
        <v>8</v>
      </c>
      <c r="AP71" s="14">
        <v>12</v>
      </c>
      <c r="AQ71" s="14">
        <v>12</v>
      </c>
      <c r="AR71" s="14">
        <v>0</v>
      </c>
    </row>
    <row r="72" spans="1:44" ht="15" customHeight="1">
      <c r="A72" s="14" t="s">
        <v>295</v>
      </c>
      <c r="B72" s="14" t="s">
        <v>297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473">
        <v>0</v>
      </c>
      <c r="N72" s="473">
        <v>0</v>
      </c>
      <c r="O72" s="14" t="s">
        <v>295</v>
      </c>
      <c r="P72" s="14" t="s">
        <v>297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473">
        <v>0</v>
      </c>
      <c r="AB72" s="473">
        <v>0</v>
      </c>
      <c r="AC72" s="14" t="s">
        <v>295</v>
      </c>
      <c r="AD72" s="14" t="s">
        <v>297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</row>
    <row r="73" spans="1:44" ht="15" customHeight="1">
      <c r="A73" s="14" t="s">
        <v>295</v>
      </c>
      <c r="B73" s="14" t="s">
        <v>298</v>
      </c>
      <c r="C73" s="14">
        <v>293</v>
      </c>
      <c r="D73" s="14">
        <v>167</v>
      </c>
      <c r="E73" s="14">
        <v>227</v>
      </c>
      <c r="F73" s="14">
        <v>118</v>
      </c>
      <c r="G73" s="14">
        <v>335</v>
      </c>
      <c r="H73" s="14">
        <v>162</v>
      </c>
      <c r="I73" s="14">
        <v>202</v>
      </c>
      <c r="J73" s="14">
        <v>103</v>
      </c>
      <c r="K73" s="14">
        <v>126</v>
      </c>
      <c r="L73" s="14">
        <v>73</v>
      </c>
      <c r="M73" s="473">
        <v>1183</v>
      </c>
      <c r="N73" s="473">
        <v>623</v>
      </c>
      <c r="O73" s="14" t="s">
        <v>295</v>
      </c>
      <c r="P73" s="14" t="s">
        <v>298</v>
      </c>
      <c r="Q73" s="14">
        <v>13</v>
      </c>
      <c r="R73" s="14">
        <v>7</v>
      </c>
      <c r="S73" s="14">
        <v>12</v>
      </c>
      <c r="T73" s="14">
        <v>4</v>
      </c>
      <c r="U73" s="14">
        <v>26</v>
      </c>
      <c r="V73" s="14">
        <v>14</v>
      </c>
      <c r="W73" s="14">
        <v>14</v>
      </c>
      <c r="X73" s="14">
        <v>7</v>
      </c>
      <c r="Y73" s="14">
        <v>0</v>
      </c>
      <c r="Z73" s="14">
        <v>0</v>
      </c>
      <c r="AA73" s="473">
        <v>65</v>
      </c>
      <c r="AB73" s="473">
        <v>32</v>
      </c>
      <c r="AC73" s="14" t="s">
        <v>295</v>
      </c>
      <c r="AD73" s="14" t="s">
        <v>298</v>
      </c>
      <c r="AE73" s="14">
        <v>7</v>
      </c>
      <c r="AF73" s="14">
        <v>6</v>
      </c>
      <c r="AG73" s="14">
        <v>4</v>
      </c>
      <c r="AH73" s="14">
        <v>4</v>
      </c>
      <c r="AI73" s="14">
        <v>3</v>
      </c>
      <c r="AJ73" s="14">
        <v>24</v>
      </c>
      <c r="AK73" s="14">
        <v>31</v>
      </c>
      <c r="AL73" s="14">
        <v>0</v>
      </c>
      <c r="AM73" s="14">
        <v>31</v>
      </c>
      <c r="AN73" s="14">
        <v>37</v>
      </c>
      <c r="AO73" s="14">
        <v>2</v>
      </c>
      <c r="AP73" s="14">
        <v>4</v>
      </c>
      <c r="AQ73" s="14">
        <v>3</v>
      </c>
      <c r="AR73" s="14">
        <v>1</v>
      </c>
    </row>
    <row r="74" spans="1:44" ht="15" customHeight="1">
      <c r="A74" s="14" t="s">
        <v>295</v>
      </c>
      <c r="B74" s="14" t="s">
        <v>53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473">
        <v>0</v>
      </c>
      <c r="N74" s="473">
        <v>0</v>
      </c>
      <c r="O74" s="14" t="s">
        <v>295</v>
      </c>
      <c r="P74" s="14" t="s">
        <v>53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473">
        <v>0</v>
      </c>
      <c r="AB74" s="473">
        <v>0</v>
      </c>
      <c r="AC74" s="14" t="s">
        <v>295</v>
      </c>
      <c r="AD74" s="14" t="s">
        <v>53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</row>
    <row r="75" spans="1:44" s="388" customFormat="1" ht="15" customHeight="1">
      <c r="A75" s="14" t="s">
        <v>299</v>
      </c>
      <c r="B75" s="14" t="s">
        <v>209</v>
      </c>
      <c r="C75" s="14">
        <v>2928</v>
      </c>
      <c r="D75" s="14">
        <v>1441</v>
      </c>
      <c r="E75" s="14">
        <v>2020</v>
      </c>
      <c r="F75" s="14">
        <v>1020</v>
      </c>
      <c r="G75" s="14">
        <v>1749</v>
      </c>
      <c r="H75" s="14">
        <v>904</v>
      </c>
      <c r="I75" s="14">
        <v>1182</v>
      </c>
      <c r="J75" s="14">
        <v>604</v>
      </c>
      <c r="K75" s="14">
        <v>930</v>
      </c>
      <c r="L75" s="14">
        <v>517</v>
      </c>
      <c r="M75" s="473">
        <v>8809</v>
      </c>
      <c r="N75" s="473">
        <v>4486</v>
      </c>
      <c r="O75" s="14" t="s">
        <v>299</v>
      </c>
      <c r="P75" s="14" t="s">
        <v>209</v>
      </c>
      <c r="Q75" s="14">
        <v>585</v>
      </c>
      <c r="R75" s="14">
        <v>280</v>
      </c>
      <c r="S75" s="14">
        <v>485</v>
      </c>
      <c r="T75" s="14">
        <v>227</v>
      </c>
      <c r="U75" s="14">
        <v>371</v>
      </c>
      <c r="V75" s="14">
        <v>184</v>
      </c>
      <c r="W75" s="14">
        <v>196</v>
      </c>
      <c r="X75" s="14">
        <v>95</v>
      </c>
      <c r="Y75" s="14">
        <v>254</v>
      </c>
      <c r="Z75" s="14">
        <v>146</v>
      </c>
      <c r="AA75" s="473">
        <v>1891</v>
      </c>
      <c r="AB75" s="473">
        <v>932</v>
      </c>
      <c r="AC75" s="14" t="s">
        <v>299</v>
      </c>
      <c r="AD75" s="14" t="s">
        <v>209</v>
      </c>
      <c r="AE75" s="14">
        <v>68</v>
      </c>
      <c r="AF75" s="14">
        <v>63</v>
      </c>
      <c r="AG75" s="14">
        <v>60</v>
      </c>
      <c r="AH75" s="14">
        <v>55</v>
      </c>
      <c r="AI75" s="14">
        <v>44</v>
      </c>
      <c r="AJ75" s="14">
        <v>290</v>
      </c>
      <c r="AK75" s="14">
        <v>176</v>
      </c>
      <c r="AL75" s="14">
        <v>12</v>
      </c>
      <c r="AM75" s="14">
        <v>188</v>
      </c>
      <c r="AN75" s="14">
        <v>196</v>
      </c>
      <c r="AO75" s="14">
        <v>12</v>
      </c>
      <c r="AP75" s="14">
        <v>59</v>
      </c>
      <c r="AQ75" s="14">
        <v>58</v>
      </c>
      <c r="AR75" s="14">
        <v>1</v>
      </c>
    </row>
    <row r="76" spans="1:44" ht="15" customHeight="1">
      <c r="A76" s="14" t="s">
        <v>299</v>
      </c>
      <c r="B76" s="14" t="s">
        <v>197</v>
      </c>
      <c r="C76" s="14">
        <v>4753</v>
      </c>
      <c r="D76" s="14">
        <v>2285</v>
      </c>
      <c r="E76" s="14">
        <v>3409</v>
      </c>
      <c r="F76" s="14">
        <v>1704</v>
      </c>
      <c r="G76" s="14">
        <v>2210</v>
      </c>
      <c r="H76" s="14">
        <v>1098</v>
      </c>
      <c r="I76" s="14">
        <v>1319</v>
      </c>
      <c r="J76" s="14">
        <v>672</v>
      </c>
      <c r="K76" s="14">
        <v>1035</v>
      </c>
      <c r="L76" s="14">
        <v>583</v>
      </c>
      <c r="M76" s="473">
        <v>12726</v>
      </c>
      <c r="N76" s="473">
        <v>6342</v>
      </c>
      <c r="O76" s="14" t="s">
        <v>299</v>
      </c>
      <c r="P76" s="14" t="s">
        <v>197</v>
      </c>
      <c r="Q76" s="14">
        <v>303</v>
      </c>
      <c r="R76" s="14">
        <v>137</v>
      </c>
      <c r="S76" s="14">
        <v>890</v>
      </c>
      <c r="T76" s="14">
        <v>428</v>
      </c>
      <c r="U76" s="14">
        <v>515</v>
      </c>
      <c r="V76" s="14">
        <v>241</v>
      </c>
      <c r="W76" s="14">
        <v>74</v>
      </c>
      <c r="X76" s="14">
        <v>37</v>
      </c>
      <c r="Y76" s="14">
        <v>301</v>
      </c>
      <c r="Z76" s="14">
        <v>183</v>
      </c>
      <c r="AA76" s="473">
        <v>2083</v>
      </c>
      <c r="AB76" s="473">
        <v>1026</v>
      </c>
      <c r="AC76" s="14" t="s">
        <v>299</v>
      </c>
      <c r="AD76" s="14" t="s">
        <v>197</v>
      </c>
      <c r="AE76" s="14">
        <v>113</v>
      </c>
      <c r="AF76" s="14">
        <v>104</v>
      </c>
      <c r="AG76" s="14">
        <v>99</v>
      </c>
      <c r="AH76" s="14">
        <v>74</v>
      </c>
      <c r="AI76" s="14">
        <v>62</v>
      </c>
      <c r="AJ76" s="14">
        <v>452</v>
      </c>
      <c r="AK76" s="14">
        <v>219</v>
      </c>
      <c r="AL76" s="14">
        <v>26</v>
      </c>
      <c r="AM76" s="14">
        <v>245</v>
      </c>
      <c r="AN76" s="14">
        <v>232</v>
      </c>
      <c r="AO76" s="14">
        <v>12</v>
      </c>
      <c r="AP76" s="14">
        <v>107</v>
      </c>
      <c r="AQ76" s="14">
        <v>97</v>
      </c>
      <c r="AR76" s="14">
        <v>10</v>
      </c>
    </row>
    <row r="77" spans="1:44" ht="15" customHeight="1">
      <c r="A77" s="14" t="s">
        <v>299</v>
      </c>
      <c r="B77" s="14" t="s">
        <v>278</v>
      </c>
      <c r="C77" s="14">
        <v>2273</v>
      </c>
      <c r="D77" s="14">
        <v>1191</v>
      </c>
      <c r="E77" s="14">
        <v>2024</v>
      </c>
      <c r="F77" s="14">
        <v>999</v>
      </c>
      <c r="G77" s="14">
        <v>1842</v>
      </c>
      <c r="H77" s="14">
        <v>918</v>
      </c>
      <c r="I77" s="14">
        <v>1640</v>
      </c>
      <c r="J77" s="14">
        <v>842</v>
      </c>
      <c r="K77" s="14">
        <v>1462</v>
      </c>
      <c r="L77" s="14">
        <v>761</v>
      </c>
      <c r="M77" s="473">
        <v>9241</v>
      </c>
      <c r="N77" s="473">
        <v>4711</v>
      </c>
      <c r="O77" s="14" t="s">
        <v>299</v>
      </c>
      <c r="P77" s="14" t="s">
        <v>278</v>
      </c>
      <c r="Q77" s="14">
        <v>128</v>
      </c>
      <c r="R77" s="14">
        <v>43</v>
      </c>
      <c r="S77" s="14">
        <v>139</v>
      </c>
      <c r="T77" s="14">
        <v>48</v>
      </c>
      <c r="U77" s="14">
        <v>115</v>
      </c>
      <c r="V77" s="14">
        <v>46</v>
      </c>
      <c r="W77" s="14">
        <v>148</v>
      </c>
      <c r="X77" s="14">
        <v>68</v>
      </c>
      <c r="Y77" s="14">
        <v>120</v>
      </c>
      <c r="Z77" s="14">
        <v>60</v>
      </c>
      <c r="AA77" s="473">
        <v>650</v>
      </c>
      <c r="AB77" s="473">
        <v>265</v>
      </c>
      <c r="AC77" s="14" t="s">
        <v>299</v>
      </c>
      <c r="AD77" s="14" t="s">
        <v>278</v>
      </c>
      <c r="AE77" s="14">
        <v>64</v>
      </c>
      <c r="AF77" s="14">
        <v>61</v>
      </c>
      <c r="AG77" s="14">
        <v>57</v>
      </c>
      <c r="AH77" s="14">
        <v>56</v>
      </c>
      <c r="AI77" s="14">
        <v>49</v>
      </c>
      <c r="AJ77" s="14">
        <v>287</v>
      </c>
      <c r="AK77" s="14">
        <v>260</v>
      </c>
      <c r="AL77" s="14">
        <v>19</v>
      </c>
      <c r="AM77" s="14">
        <v>279</v>
      </c>
      <c r="AN77" s="14">
        <v>349</v>
      </c>
      <c r="AO77" s="14">
        <v>53</v>
      </c>
      <c r="AP77" s="14">
        <v>49</v>
      </c>
      <c r="AQ77" s="14">
        <v>48</v>
      </c>
      <c r="AR77" s="14">
        <v>1</v>
      </c>
    </row>
    <row r="78" spans="1:44" ht="15" customHeight="1">
      <c r="A78" s="14" t="s">
        <v>299</v>
      </c>
      <c r="B78" s="14" t="s">
        <v>214</v>
      </c>
      <c r="C78" s="14">
        <v>11029</v>
      </c>
      <c r="D78" s="14">
        <v>5534</v>
      </c>
      <c r="E78" s="14">
        <v>7203</v>
      </c>
      <c r="F78" s="14">
        <v>3620</v>
      </c>
      <c r="G78" s="14">
        <v>5308</v>
      </c>
      <c r="H78" s="14">
        <v>2649</v>
      </c>
      <c r="I78" s="14">
        <v>3352</v>
      </c>
      <c r="J78" s="14">
        <v>1743</v>
      </c>
      <c r="K78" s="14">
        <v>2396</v>
      </c>
      <c r="L78" s="14">
        <v>1303</v>
      </c>
      <c r="M78" s="473">
        <v>29288</v>
      </c>
      <c r="N78" s="473">
        <v>14849</v>
      </c>
      <c r="O78" s="14" t="s">
        <v>299</v>
      </c>
      <c r="P78" s="14" t="s">
        <v>214</v>
      </c>
      <c r="Q78" s="14">
        <v>11</v>
      </c>
      <c r="R78" s="14">
        <v>5</v>
      </c>
      <c r="S78" s="14">
        <v>1479</v>
      </c>
      <c r="T78" s="14">
        <v>670</v>
      </c>
      <c r="U78" s="14">
        <v>1133</v>
      </c>
      <c r="V78" s="14">
        <v>516</v>
      </c>
      <c r="W78" s="14">
        <v>8</v>
      </c>
      <c r="X78" s="14">
        <v>5</v>
      </c>
      <c r="Y78" s="14">
        <v>518</v>
      </c>
      <c r="Z78" s="14">
        <v>282</v>
      </c>
      <c r="AA78" s="473">
        <v>3149</v>
      </c>
      <c r="AB78" s="473">
        <v>1478</v>
      </c>
      <c r="AC78" s="14" t="s">
        <v>299</v>
      </c>
      <c r="AD78" s="14" t="s">
        <v>214</v>
      </c>
      <c r="AE78" s="14">
        <v>276</v>
      </c>
      <c r="AF78" s="14">
        <v>257</v>
      </c>
      <c r="AG78" s="14">
        <v>241</v>
      </c>
      <c r="AH78" s="14">
        <v>186</v>
      </c>
      <c r="AI78" s="14">
        <v>153</v>
      </c>
      <c r="AJ78" s="14">
        <v>1113</v>
      </c>
      <c r="AK78" s="14">
        <v>545</v>
      </c>
      <c r="AL78" s="14">
        <v>86</v>
      </c>
      <c r="AM78" s="14">
        <v>631</v>
      </c>
      <c r="AN78" s="14">
        <v>612</v>
      </c>
      <c r="AO78" s="14">
        <v>30</v>
      </c>
      <c r="AP78" s="14">
        <v>259</v>
      </c>
      <c r="AQ78" s="14">
        <v>249</v>
      </c>
      <c r="AR78" s="14">
        <v>10</v>
      </c>
    </row>
    <row r="79" spans="1:44" ht="15" customHeight="1">
      <c r="A79" s="14" t="s">
        <v>299</v>
      </c>
      <c r="B79" s="14" t="s">
        <v>300</v>
      </c>
      <c r="C79" s="14">
        <v>705</v>
      </c>
      <c r="D79" s="14">
        <v>348</v>
      </c>
      <c r="E79" s="14">
        <v>363</v>
      </c>
      <c r="F79" s="14">
        <v>192</v>
      </c>
      <c r="G79" s="14">
        <v>269</v>
      </c>
      <c r="H79" s="14">
        <v>152</v>
      </c>
      <c r="I79" s="14">
        <v>124</v>
      </c>
      <c r="J79" s="14">
        <v>64</v>
      </c>
      <c r="K79" s="14">
        <v>77</v>
      </c>
      <c r="L79" s="14">
        <v>35</v>
      </c>
      <c r="M79" s="473">
        <v>1538</v>
      </c>
      <c r="N79" s="473">
        <v>791</v>
      </c>
      <c r="O79" s="14" t="s">
        <v>299</v>
      </c>
      <c r="P79" s="14" t="s">
        <v>300</v>
      </c>
      <c r="Q79" s="14">
        <v>45</v>
      </c>
      <c r="R79" s="14">
        <v>26</v>
      </c>
      <c r="S79" s="14">
        <v>57</v>
      </c>
      <c r="T79" s="14">
        <v>22</v>
      </c>
      <c r="U79" s="14">
        <v>44</v>
      </c>
      <c r="V79" s="14">
        <v>24</v>
      </c>
      <c r="W79" s="14">
        <v>8</v>
      </c>
      <c r="X79" s="14">
        <v>4</v>
      </c>
      <c r="Y79" s="14">
        <v>22</v>
      </c>
      <c r="Z79" s="14">
        <v>11</v>
      </c>
      <c r="AA79" s="473">
        <v>176</v>
      </c>
      <c r="AB79" s="473">
        <v>87</v>
      </c>
      <c r="AC79" s="14" t="s">
        <v>299</v>
      </c>
      <c r="AD79" s="14" t="s">
        <v>300</v>
      </c>
      <c r="AE79" s="14">
        <v>22</v>
      </c>
      <c r="AF79" s="14">
        <v>21</v>
      </c>
      <c r="AG79" s="14">
        <v>18</v>
      </c>
      <c r="AH79" s="14">
        <v>13</v>
      </c>
      <c r="AI79" s="14">
        <v>10</v>
      </c>
      <c r="AJ79" s="14">
        <v>84</v>
      </c>
      <c r="AK79" s="14">
        <v>30</v>
      </c>
      <c r="AL79" s="14">
        <v>11</v>
      </c>
      <c r="AM79" s="14">
        <v>41</v>
      </c>
      <c r="AN79" s="14">
        <v>43</v>
      </c>
      <c r="AO79" s="14">
        <v>2</v>
      </c>
      <c r="AP79" s="14">
        <v>24</v>
      </c>
      <c r="AQ79" s="14">
        <v>21</v>
      </c>
      <c r="AR79" s="14">
        <v>3</v>
      </c>
    </row>
    <row r="80" spans="1:44" ht="15" customHeight="1">
      <c r="A80" s="14" t="s">
        <v>301</v>
      </c>
      <c r="B80" s="14" t="s">
        <v>302</v>
      </c>
      <c r="C80" s="14">
        <v>336</v>
      </c>
      <c r="D80" s="14">
        <v>163</v>
      </c>
      <c r="E80" s="14">
        <v>210</v>
      </c>
      <c r="F80" s="14">
        <v>97</v>
      </c>
      <c r="G80" s="14">
        <v>72</v>
      </c>
      <c r="H80" s="14">
        <v>32</v>
      </c>
      <c r="I80" s="14">
        <v>24</v>
      </c>
      <c r="J80" s="14">
        <v>11</v>
      </c>
      <c r="K80" s="14">
        <v>20</v>
      </c>
      <c r="L80" s="14">
        <v>9</v>
      </c>
      <c r="M80" s="473">
        <v>662</v>
      </c>
      <c r="N80" s="473">
        <v>312</v>
      </c>
      <c r="O80" s="14" t="s">
        <v>301</v>
      </c>
      <c r="P80" s="14" t="s">
        <v>302</v>
      </c>
      <c r="Q80" s="14">
        <v>115</v>
      </c>
      <c r="R80" s="14">
        <v>55</v>
      </c>
      <c r="S80" s="14">
        <v>40</v>
      </c>
      <c r="T80" s="14">
        <v>13</v>
      </c>
      <c r="U80" s="14">
        <v>23</v>
      </c>
      <c r="V80" s="14">
        <v>7</v>
      </c>
      <c r="W80" s="14">
        <v>4</v>
      </c>
      <c r="X80" s="14">
        <v>1</v>
      </c>
      <c r="Y80" s="14">
        <v>0</v>
      </c>
      <c r="Z80" s="14">
        <v>0</v>
      </c>
      <c r="AA80" s="473">
        <v>182</v>
      </c>
      <c r="AB80" s="473">
        <v>76</v>
      </c>
      <c r="AC80" s="14" t="s">
        <v>301</v>
      </c>
      <c r="AD80" s="14" t="s">
        <v>302</v>
      </c>
      <c r="AE80" s="14">
        <v>11</v>
      </c>
      <c r="AF80" s="14">
        <v>10</v>
      </c>
      <c r="AG80" s="14">
        <v>5</v>
      </c>
      <c r="AH80" s="14">
        <v>2</v>
      </c>
      <c r="AI80" s="14">
        <v>2</v>
      </c>
      <c r="AJ80" s="14">
        <v>30</v>
      </c>
      <c r="AK80" s="14">
        <v>20</v>
      </c>
      <c r="AL80" s="14">
        <v>4</v>
      </c>
      <c r="AM80" s="14">
        <v>24</v>
      </c>
      <c r="AN80" s="14">
        <v>25</v>
      </c>
      <c r="AO80" s="14">
        <v>1</v>
      </c>
      <c r="AP80" s="14">
        <v>10</v>
      </c>
      <c r="AQ80" s="14">
        <v>10</v>
      </c>
      <c r="AR80" s="14">
        <v>0</v>
      </c>
    </row>
    <row r="81" spans="1:44" ht="15" customHeight="1">
      <c r="A81" s="14" t="s">
        <v>301</v>
      </c>
      <c r="B81" s="14" t="s">
        <v>45</v>
      </c>
      <c r="C81" s="14">
        <v>2758</v>
      </c>
      <c r="D81" s="14">
        <v>1423</v>
      </c>
      <c r="E81" s="14">
        <v>1292</v>
      </c>
      <c r="F81" s="14">
        <v>652</v>
      </c>
      <c r="G81" s="14">
        <v>1091</v>
      </c>
      <c r="H81" s="14">
        <v>528</v>
      </c>
      <c r="I81" s="14">
        <v>737</v>
      </c>
      <c r="J81" s="14">
        <v>358</v>
      </c>
      <c r="K81" s="14">
        <v>541</v>
      </c>
      <c r="L81" s="14">
        <v>280</v>
      </c>
      <c r="M81" s="473">
        <v>6419</v>
      </c>
      <c r="N81" s="473">
        <v>3241</v>
      </c>
      <c r="O81" s="14" t="s">
        <v>301</v>
      </c>
      <c r="P81" s="14" t="s">
        <v>45</v>
      </c>
      <c r="Q81" s="14">
        <v>346</v>
      </c>
      <c r="R81" s="14">
        <v>174</v>
      </c>
      <c r="S81" s="14">
        <v>195</v>
      </c>
      <c r="T81" s="14">
        <v>76</v>
      </c>
      <c r="U81" s="14">
        <v>135</v>
      </c>
      <c r="V81" s="14">
        <v>66</v>
      </c>
      <c r="W81" s="14">
        <v>74</v>
      </c>
      <c r="X81" s="14">
        <v>37</v>
      </c>
      <c r="Y81" s="14">
        <v>53</v>
      </c>
      <c r="Z81" s="14">
        <v>23</v>
      </c>
      <c r="AA81" s="473">
        <v>803</v>
      </c>
      <c r="AB81" s="473">
        <v>376</v>
      </c>
      <c r="AC81" s="14" t="s">
        <v>301</v>
      </c>
      <c r="AD81" s="14" t="s">
        <v>45</v>
      </c>
      <c r="AE81" s="14">
        <v>58</v>
      </c>
      <c r="AF81" s="14">
        <v>40</v>
      </c>
      <c r="AG81" s="14">
        <v>38</v>
      </c>
      <c r="AH81" s="14">
        <v>28</v>
      </c>
      <c r="AI81" s="14">
        <v>24</v>
      </c>
      <c r="AJ81" s="14">
        <v>188</v>
      </c>
      <c r="AK81" s="14">
        <v>161</v>
      </c>
      <c r="AL81" s="14">
        <v>9</v>
      </c>
      <c r="AM81" s="14">
        <v>170</v>
      </c>
      <c r="AN81" s="14">
        <v>193</v>
      </c>
      <c r="AO81" s="14">
        <v>14</v>
      </c>
      <c r="AP81" s="14">
        <v>35</v>
      </c>
      <c r="AQ81" s="14">
        <v>33</v>
      </c>
      <c r="AR81" s="14">
        <v>2</v>
      </c>
    </row>
    <row r="82" spans="1:44" ht="15" customHeight="1">
      <c r="A82" s="14" t="s">
        <v>301</v>
      </c>
      <c r="B82" s="14" t="s">
        <v>303</v>
      </c>
      <c r="C82" s="14">
        <v>155</v>
      </c>
      <c r="D82" s="14">
        <v>74</v>
      </c>
      <c r="E82" s="14">
        <v>140</v>
      </c>
      <c r="F82" s="14">
        <v>71</v>
      </c>
      <c r="G82" s="14">
        <v>96</v>
      </c>
      <c r="H82" s="14">
        <v>48</v>
      </c>
      <c r="I82" s="14">
        <v>77</v>
      </c>
      <c r="J82" s="14">
        <v>28</v>
      </c>
      <c r="K82" s="14">
        <v>48</v>
      </c>
      <c r="L82" s="14">
        <v>31</v>
      </c>
      <c r="M82" s="473">
        <v>516</v>
      </c>
      <c r="N82" s="473">
        <v>252</v>
      </c>
      <c r="O82" s="14" t="s">
        <v>301</v>
      </c>
      <c r="P82" s="14" t="s">
        <v>303</v>
      </c>
      <c r="Q82" s="14">
        <v>20</v>
      </c>
      <c r="R82" s="14">
        <v>14</v>
      </c>
      <c r="S82" s="14">
        <v>38</v>
      </c>
      <c r="T82" s="14">
        <v>16</v>
      </c>
      <c r="U82" s="14">
        <v>17</v>
      </c>
      <c r="V82" s="14">
        <v>6</v>
      </c>
      <c r="W82" s="14">
        <v>6</v>
      </c>
      <c r="X82" s="14">
        <v>2</v>
      </c>
      <c r="Y82" s="14">
        <v>6</v>
      </c>
      <c r="Z82" s="14">
        <v>3</v>
      </c>
      <c r="AA82" s="473">
        <v>87</v>
      </c>
      <c r="AB82" s="473">
        <v>41</v>
      </c>
      <c r="AC82" s="14" t="s">
        <v>301</v>
      </c>
      <c r="AD82" s="14" t="s">
        <v>303</v>
      </c>
      <c r="AE82" s="14">
        <v>5</v>
      </c>
      <c r="AF82" s="14">
        <v>5</v>
      </c>
      <c r="AG82" s="14">
        <v>5</v>
      </c>
      <c r="AH82" s="14">
        <v>5</v>
      </c>
      <c r="AI82" s="14">
        <v>4</v>
      </c>
      <c r="AJ82" s="14">
        <v>24</v>
      </c>
      <c r="AK82" s="14">
        <v>16</v>
      </c>
      <c r="AL82" s="14">
        <v>0</v>
      </c>
      <c r="AM82" s="14">
        <v>16</v>
      </c>
      <c r="AN82" s="14">
        <v>18</v>
      </c>
      <c r="AO82" s="14">
        <v>2</v>
      </c>
      <c r="AP82" s="14">
        <v>5</v>
      </c>
      <c r="AQ82" s="14">
        <v>5</v>
      </c>
      <c r="AR82" s="14">
        <v>0</v>
      </c>
    </row>
    <row r="83" spans="1:44" ht="15" customHeight="1">
      <c r="A83" s="14" t="s">
        <v>304</v>
      </c>
      <c r="B83" s="14" t="s">
        <v>215</v>
      </c>
      <c r="C83" s="14">
        <v>811</v>
      </c>
      <c r="D83" s="14">
        <v>393</v>
      </c>
      <c r="E83" s="14">
        <v>472</v>
      </c>
      <c r="F83" s="14">
        <v>218</v>
      </c>
      <c r="G83" s="14">
        <v>324</v>
      </c>
      <c r="H83" s="14">
        <v>144</v>
      </c>
      <c r="I83" s="14">
        <v>201</v>
      </c>
      <c r="J83" s="14">
        <v>88</v>
      </c>
      <c r="K83" s="14">
        <v>168</v>
      </c>
      <c r="L83" s="14">
        <v>89</v>
      </c>
      <c r="M83" s="473">
        <v>1976</v>
      </c>
      <c r="N83" s="473">
        <v>932</v>
      </c>
      <c r="O83" s="14" t="s">
        <v>304</v>
      </c>
      <c r="P83" s="14" t="s">
        <v>215</v>
      </c>
      <c r="Q83" s="14">
        <v>71</v>
      </c>
      <c r="R83" s="14">
        <v>35</v>
      </c>
      <c r="S83" s="14">
        <v>103</v>
      </c>
      <c r="T83" s="14">
        <v>51</v>
      </c>
      <c r="U83" s="14">
        <v>53</v>
      </c>
      <c r="V83" s="14">
        <v>28</v>
      </c>
      <c r="W83" s="14">
        <v>34</v>
      </c>
      <c r="X83" s="14">
        <v>13</v>
      </c>
      <c r="Y83" s="14">
        <v>42</v>
      </c>
      <c r="Z83" s="14">
        <v>27</v>
      </c>
      <c r="AA83" s="473">
        <v>303</v>
      </c>
      <c r="AB83" s="473">
        <v>154</v>
      </c>
      <c r="AC83" s="14" t="s">
        <v>304</v>
      </c>
      <c r="AD83" s="14" t="s">
        <v>215</v>
      </c>
      <c r="AE83" s="14">
        <v>20</v>
      </c>
      <c r="AF83" s="14">
        <v>19</v>
      </c>
      <c r="AG83" s="14">
        <v>17</v>
      </c>
      <c r="AH83" s="14">
        <v>11</v>
      </c>
      <c r="AI83" s="14">
        <v>9</v>
      </c>
      <c r="AJ83" s="14">
        <v>76</v>
      </c>
      <c r="AK83" s="14">
        <v>41</v>
      </c>
      <c r="AL83" s="14">
        <v>4</v>
      </c>
      <c r="AM83" s="14">
        <v>45</v>
      </c>
      <c r="AN83" s="14">
        <v>45</v>
      </c>
      <c r="AO83" s="14">
        <v>0</v>
      </c>
      <c r="AP83" s="14">
        <v>21</v>
      </c>
      <c r="AQ83" s="14">
        <v>19</v>
      </c>
      <c r="AR83" s="14">
        <v>2</v>
      </c>
    </row>
    <row r="84" spans="1:44" ht="15" customHeight="1">
      <c r="A84" s="14" t="s">
        <v>304</v>
      </c>
      <c r="B84" s="14" t="s">
        <v>216</v>
      </c>
      <c r="C84" s="14">
        <v>900</v>
      </c>
      <c r="D84" s="14">
        <v>433</v>
      </c>
      <c r="E84" s="14">
        <v>512</v>
      </c>
      <c r="F84" s="14">
        <v>228</v>
      </c>
      <c r="G84" s="14">
        <v>402</v>
      </c>
      <c r="H84" s="14">
        <v>210</v>
      </c>
      <c r="I84" s="14">
        <v>191</v>
      </c>
      <c r="J84" s="14">
        <v>95</v>
      </c>
      <c r="K84" s="14">
        <v>196</v>
      </c>
      <c r="L84" s="14">
        <v>91</v>
      </c>
      <c r="M84" s="473">
        <v>2201</v>
      </c>
      <c r="N84" s="473">
        <v>1057</v>
      </c>
      <c r="O84" s="14" t="s">
        <v>304</v>
      </c>
      <c r="P84" s="14" t="s">
        <v>216</v>
      </c>
      <c r="Q84" s="14">
        <v>78</v>
      </c>
      <c r="R84" s="14">
        <v>41</v>
      </c>
      <c r="S84" s="14">
        <v>105</v>
      </c>
      <c r="T84" s="14">
        <v>51</v>
      </c>
      <c r="U84" s="14">
        <v>60</v>
      </c>
      <c r="V84" s="14">
        <v>29</v>
      </c>
      <c r="W84" s="14">
        <v>12</v>
      </c>
      <c r="X84" s="14">
        <v>8</v>
      </c>
      <c r="Y84" s="14">
        <v>69</v>
      </c>
      <c r="Z84" s="14">
        <v>33</v>
      </c>
      <c r="AA84" s="473">
        <v>324</v>
      </c>
      <c r="AB84" s="473">
        <v>162</v>
      </c>
      <c r="AC84" s="14" t="s">
        <v>304</v>
      </c>
      <c r="AD84" s="14" t="s">
        <v>216</v>
      </c>
      <c r="AE84" s="14">
        <v>21</v>
      </c>
      <c r="AF84" s="14">
        <v>18</v>
      </c>
      <c r="AG84" s="14">
        <v>18</v>
      </c>
      <c r="AH84" s="14">
        <v>12</v>
      </c>
      <c r="AI84" s="14">
        <v>8</v>
      </c>
      <c r="AJ84" s="14">
        <v>77</v>
      </c>
      <c r="AK84" s="14">
        <v>36</v>
      </c>
      <c r="AL84" s="14">
        <v>12</v>
      </c>
      <c r="AM84" s="14">
        <v>48</v>
      </c>
      <c r="AN84" s="14">
        <v>45</v>
      </c>
      <c r="AO84" s="14">
        <v>2</v>
      </c>
      <c r="AP84" s="14">
        <v>15</v>
      </c>
      <c r="AQ84" s="14">
        <v>15</v>
      </c>
      <c r="AR84" s="14">
        <v>0</v>
      </c>
    </row>
    <row r="85" spans="1:44" ht="15" customHeight="1">
      <c r="A85" s="14" t="s">
        <v>304</v>
      </c>
      <c r="B85" s="14" t="s">
        <v>305</v>
      </c>
      <c r="C85" s="14">
        <v>1667</v>
      </c>
      <c r="D85" s="14">
        <v>862</v>
      </c>
      <c r="E85" s="14">
        <v>1141</v>
      </c>
      <c r="F85" s="14">
        <v>581</v>
      </c>
      <c r="G85" s="14">
        <v>971</v>
      </c>
      <c r="H85" s="14">
        <v>449</v>
      </c>
      <c r="I85" s="14">
        <v>783</v>
      </c>
      <c r="J85" s="14">
        <v>397</v>
      </c>
      <c r="K85" s="14">
        <v>642</v>
      </c>
      <c r="L85" s="14">
        <v>315</v>
      </c>
      <c r="M85" s="473">
        <v>5204</v>
      </c>
      <c r="N85" s="473">
        <v>2604</v>
      </c>
      <c r="O85" s="14" t="s">
        <v>304</v>
      </c>
      <c r="P85" s="14" t="s">
        <v>305</v>
      </c>
      <c r="Q85" s="14">
        <v>0</v>
      </c>
      <c r="R85" s="14">
        <v>0</v>
      </c>
      <c r="S85" s="14">
        <v>154</v>
      </c>
      <c r="T85" s="14">
        <v>73</v>
      </c>
      <c r="U85" s="14">
        <v>131</v>
      </c>
      <c r="V85" s="14">
        <v>75</v>
      </c>
      <c r="W85" s="14">
        <v>0</v>
      </c>
      <c r="X85" s="14">
        <v>0</v>
      </c>
      <c r="Y85" s="14">
        <v>181</v>
      </c>
      <c r="Z85" s="14">
        <v>84</v>
      </c>
      <c r="AA85" s="473">
        <v>466</v>
      </c>
      <c r="AB85" s="473">
        <v>232</v>
      </c>
      <c r="AC85" s="14" t="s">
        <v>304</v>
      </c>
      <c r="AD85" s="14" t="s">
        <v>305</v>
      </c>
      <c r="AE85" s="14">
        <v>43</v>
      </c>
      <c r="AF85" s="14">
        <v>36</v>
      </c>
      <c r="AG85" s="14">
        <v>32</v>
      </c>
      <c r="AH85" s="14">
        <v>27</v>
      </c>
      <c r="AI85" s="14">
        <v>23</v>
      </c>
      <c r="AJ85" s="14">
        <v>161</v>
      </c>
      <c r="AK85" s="14">
        <v>123</v>
      </c>
      <c r="AL85" s="14">
        <v>20</v>
      </c>
      <c r="AM85" s="14">
        <v>143</v>
      </c>
      <c r="AN85" s="14">
        <v>138</v>
      </c>
      <c r="AO85" s="14">
        <v>26</v>
      </c>
      <c r="AP85" s="14">
        <v>42</v>
      </c>
      <c r="AQ85" s="14">
        <v>40</v>
      </c>
      <c r="AR85" s="14">
        <v>2</v>
      </c>
    </row>
    <row r="86" spans="1:44" ht="15" customHeight="1">
      <c r="A86" s="14" t="s">
        <v>304</v>
      </c>
      <c r="B86" s="14" t="s">
        <v>218</v>
      </c>
      <c r="C86" s="14">
        <v>641</v>
      </c>
      <c r="D86" s="14">
        <v>321</v>
      </c>
      <c r="E86" s="14">
        <v>636</v>
      </c>
      <c r="F86" s="14">
        <v>301</v>
      </c>
      <c r="G86" s="14">
        <v>480</v>
      </c>
      <c r="H86" s="14">
        <v>254</v>
      </c>
      <c r="I86" s="14">
        <v>439</v>
      </c>
      <c r="J86" s="14">
        <v>233</v>
      </c>
      <c r="K86" s="14">
        <v>349</v>
      </c>
      <c r="L86" s="14">
        <v>180</v>
      </c>
      <c r="M86" s="473">
        <v>2545</v>
      </c>
      <c r="N86" s="473">
        <v>1289</v>
      </c>
      <c r="O86" s="14" t="s">
        <v>304</v>
      </c>
      <c r="P86" s="14" t="s">
        <v>218</v>
      </c>
      <c r="Q86" s="14">
        <v>74</v>
      </c>
      <c r="R86" s="14">
        <v>31</v>
      </c>
      <c r="S86" s="14">
        <v>128</v>
      </c>
      <c r="T86" s="14">
        <v>52</v>
      </c>
      <c r="U86" s="14">
        <v>61</v>
      </c>
      <c r="V86" s="14">
        <v>35</v>
      </c>
      <c r="W86" s="14">
        <v>50</v>
      </c>
      <c r="X86" s="14">
        <v>24</v>
      </c>
      <c r="Y86" s="14">
        <v>18</v>
      </c>
      <c r="Z86" s="14">
        <v>9</v>
      </c>
      <c r="AA86" s="473">
        <v>331</v>
      </c>
      <c r="AB86" s="473">
        <v>151</v>
      </c>
      <c r="AC86" s="14" t="s">
        <v>304</v>
      </c>
      <c r="AD86" s="14" t="s">
        <v>218</v>
      </c>
      <c r="AE86" s="14">
        <v>19</v>
      </c>
      <c r="AF86" s="14">
        <v>21</v>
      </c>
      <c r="AG86" s="14">
        <v>19</v>
      </c>
      <c r="AH86" s="14">
        <v>16</v>
      </c>
      <c r="AI86" s="14">
        <v>15</v>
      </c>
      <c r="AJ86" s="14">
        <v>90</v>
      </c>
      <c r="AK86" s="14">
        <v>80</v>
      </c>
      <c r="AL86" s="14">
        <v>5</v>
      </c>
      <c r="AM86" s="14">
        <v>85</v>
      </c>
      <c r="AN86" s="14">
        <v>101</v>
      </c>
      <c r="AO86" s="14">
        <v>6</v>
      </c>
      <c r="AP86" s="14">
        <v>15</v>
      </c>
      <c r="AQ86" s="14">
        <v>14</v>
      </c>
      <c r="AR86" s="14">
        <v>1</v>
      </c>
    </row>
    <row r="87" spans="1:44" ht="14.25" customHeight="1">
      <c r="A87" s="14" t="s">
        <v>304</v>
      </c>
      <c r="B87" s="14" t="s">
        <v>306</v>
      </c>
      <c r="C87" s="14">
        <v>354</v>
      </c>
      <c r="D87" s="14">
        <v>194</v>
      </c>
      <c r="E87" s="14">
        <v>289</v>
      </c>
      <c r="F87" s="14">
        <v>141</v>
      </c>
      <c r="G87" s="14">
        <v>260</v>
      </c>
      <c r="H87" s="14">
        <v>120</v>
      </c>
      <c r="I87" s="14">
        <v>210</v>
      </c>
      <c r="J87" s="14">
        <v>104</v>
      </c>
      <c r="K87" s="14">
        <v>213</v>
      </c>
      <c r="L87" s="14">
        <v>106</v>
      </c>
      <c r="M87" s="473">
        <v>1326</v>
      </c>
      <c r="N87" s="473">
        <v>665</v>
      </c>
      <c r="O87" s="14" t="s">
        <v>304</v>
      </c>
      <c r="P87" s="14" t="s">
        <v>306</v>
      </c>
      <c r="Q87" s="14">
        <v>28</v>
      </c>
      <c r="R87" s="14">
        <v>14</v>
      </c>
      <c r="S87" s="14">
        <v>71</v>
      </c>
      <c r="T87" s="14">
        <v>31</v>
      </c>
      <c r="U87" s="14">
        <v>70</v>
      </c>
      <c r="V87" s="14">
        <v>31</v>
      </c>
      <c r="W87" s="14">
        <v>22</v>
      </c>
      <c r="X87" s="14">
        <v>13</v>
      </c>
      <c r="Y87" s="14">
        <v>54</v>
      </c>
      <c r="Z87" s="14">
        <v>29</v>
      </c>
      <c r="AA87" s="473">
        <v>245</v>
      </c>
      <c r="AB87" s="473">
        <v>118</v>
      </c>
      <c r="AC87" s="14" t="s">
        <v>304</v>
      </c>
      <c r="AD87" s="14" t="s">
        <v>306</v>
      </c>
      <c r="AE87" s="14">
        <v>9</v>
      </c>
      <c r="AF87" s="14">
        <v>9</v>
      </c>
      <c r="AG87" s="14">
        <v>9</v>
      </c>
      <c r="AH87" s="14">
        <v>9</v>
      </c>
      <c r="AI87" s="14">
        <v>9</v>
      </c>
      <c r="AJ87" s="14">
        <v>45</v>
      </c>
      <c r="AK87" s="14">
        <v>43</v>
      </c>
      <c r="AL87" s="14">
        <v>1</v>
      </c>
      <c r="AM87" s="14">
        <v>44</v>
      </c>
      <c r="AN87" s="14">
        <v>39</v>
      </c>
      <c r="AO87" s="14">
        <v>1</v>
      </c>
      <c r="AP87" s="14">
        <v>9</v>
      </c>
      <c r="AQ87" s="14">
        <v>9</v>
      </c>
      <c r="AR87" s="14">
        <v>0</v>
      </c>
    </row>
    <row r="88" spans="1:44" ht="14.25" customHeight="1">
      <c r="A88" s="14" t="s">
        <v>304</v>
      </c>
      <c r="B88" s="14" t="s">
        <v>52</v>
      </c>
      <c r="C88" s="14">
        <v>580</v>
      </c>
      <c r="D88" s="14">
        <v>271</v>
      </c>
      <c r="E88" s="14">
        <v>429</v>
      </c>
      <c r="F88" s="14">
        <v>202</v>
      </c>
      <c r="G88" s="14">
        <v>459</v>
      </c>
      <c r="H88" s="14">
        <v>226</v>
      </c>
      <c r="I88" s="14">
        <v>295</v>
      </c>
      <c r="J88" s="14">
        <v>131</v>
      </c>
      <c r="K88" s="14">
        <v>385</v>
      </c>
      <c r="L88" s="14">
        <v>178</v>
      </c>
      <c r="M88" s="473">
        <v>2148</v>
      </c>
      <c r="N88" s="473">
        <v>1008</v>
      </c>
      <c r="O88" s="14" t="s">
        <v>304</v>
      </c>
      <c r="P88" s="14" t="s">
        <v>52</v>
      </c>
      <c r="Q88" s="14">
        <v>40</v>
      </c>
      <c r="R88" s="14">
        <v>13</v>
      </c>
      <c r="S88" s="14">
        <v>63</v>
      </c>
      <c r="T88" s="14">
        <v>26</v>
      </c>
      <c r="U88" s="14">
        <v>53</v>
      </c>
      <c r="V88" s="14">
        <v>24</v>
      </c>
      <c r="W88" s="14">
        <v>19</v>
      </c>
      <c r="X88" s="14">
        <v>4</v>
      </c>
      <c r="Y88" s="14">
        <v>79</v>
      </c>
      <c r="Z88" s="14">
        <v>37</v>
      </c>
      <c r="AA88" s="473">
        <v>254</v>
      </c>
      <c r="AB88" s="473">
        <v>104</v>
      </c>
      <c r="AC88" s="14" t="s">
        <v>304</v>
      </c>
      <c r="AD88" s="14" t="s">
        <v>52</v>
      </c>
      <c r="AE88" s="14">
        <v>18</v>
      </c>
      <c r="AF88" s="14">
        <v>16</v>
      </c>
      <c r="AG88" s="14">
        <v>18</v>
      </c>
      <c r="AH88" s="14">
        <v>16</v>
      </c>
      <c r="AI88" s="14">
        <v>16</v>
      </c>
      <c r="AJ88" s="14">
        <v>84</v>
      </c>
      <c r="AK88" s="14">
        <v>71</v>
      </c>
      <c r="AL88" s="14">
        <v>2</v>
      </c>
      <c r="AM88" s="14">
        <v>73</v>
      </c>
      <c r="AN88" s="14">
        <v>72</v>
      </c>
      <c r="AO88" s="14">
        <v>4</v>
      </c>
      <c r="AP88" s="14">
        <v>14</v>
      </c>
      <c r="AQ88" s="14">
        <v>14</v>
      </c>
      <c r="AR88" s="14">
        <v>0</v>
      </c>
    </row>
    <row r="89" spans="1:44" ht="11.25" customHeight="1">
      <c r="A89" s="97"/>
      <c r="B89" s="93"/>
      <c r="C89" s="123"/>
      <c r="D89" s="123"/>
      <c r="E89" s="165"/>
      <c r="F89" s="165"/>
      <c r="G89" s="123"/>
      <c r="H89" s="123"/>
      <c r="I89" s="123"/>
      <c r="J89" s="123"/>
      <c r="K89" s="123"/>
      <c r="L89" s="123"/>
      <c r="M89" s="131"/>
      <c r="N89" s="131"/>
      <c r="O89" s="123"/>
      <c r="P89" s="9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31"/>
      <c r="AB89" s="131"/>
      <c r="AC89" s="123"/>
      <c r="AD89" s="93"/>
      <c r="AE89" s="93"/>
      <c r="AF89" s="93"/>
      <c r="AG89" s="93"/>
      <c r="AH89" s="93"/>
      <c r="AI89" s="93"/>
      <c r="AJ89" s="123"/>
      <c r="AK89" s="93"/>
      <c r="AL89" s="93"/>
      <c r="AM89" s="93"/>
      <c r="AN89" s="123"/>
      <c r="AO89" s="93"/>
      <c r="AP89" s="93"/>
      <c r="AQ89" s="97"/>
      <c r="AR89" s="97"/>
    </row>
    <row r="90" spans="1:44" ht="12.5">
      <c r="A90" s="570" t="s">
        <v>18</v>
      </c>
      <c r="B90" s="571"/>
      <c r="C90" s="571"/>
      <c r="D90" s="571"/>
      <c r="E90" s="571"/>
      <c r="F90" s="571"/>
      <c r="G90" s="571"/>
      <c r="H90" s="571"/>
      <c r="I90" s="571"/>
      <c r="J90" s="571"/>
      <c r="K90" s="571"/>
      <c r="L90" s="571"/>
      <c r="M90" s="571"/>
      <c r="N90" s="571"/>
      <c r="O90" s="570" t="s">
        <v>19</v>
      </c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0" t="s">
        <v>1</v>
      </c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  <c r="AO90" s="572"/>
      <c r="AP90" s="572"/>
      <c r="AQ90" s="572"/>
      <c r="AR90" s="572"/>
    </row>
    <row r="91" spans="1:44" ht="12.5">
      <c r="A91" s="567" t="s">
        <v>190</v>
      </c>
      <c r="B91" s="569"/>
      <c r="C91" s="569"/>
      <c r="D91" s="569"/>
      <c r="E91" s="569"/>
      <c r="F91" s="569"/>
      <c r="G91" s="569"/>
      <c r="H91" s="569"/>
      <c r="I91" s="569"/>
      <c r="J91" s="569"/>
      <c r="K91" s="569"/>
      <c r="L91" s="569"/>
      <c r="M91" s="569"/>
      <c r="N91" s="569"/>
      <c r="O91" s="567" t="s">
        <v>190</v>
      </c>
      <c r="P91" s="568"/>
      <c r="Q91" s="568"/>
      <c r="R91" s="568"/>
      <c r="S91" s="568"/>
      <c r="T91" s="568"/>
      <c r="U91" s="568"/>
      <c r="V91" s="568"/>
      <c r="W91" s="568"/>
      <c r="X91" s="568"/>
      <c r="Y91" s="568"/>
      <c r="Z91" s="568"/>
      <c r="AA91" s="568"/>
      <c r="AB91" s="568"/>
      <c r="AC91" s="567" t="s">
        <v>196</v>
      </c>
      <c r="AD91" s="568"/>
      <c r="AE91" s="568"/>
      <c r="AF91" s="568"/>
      <c r="AG91" s="568"/>
      <c r="AH91" s="568"/>
      <c r="AI91" s="568"/>
      <c r="AJ91" s="568"/>
      <c r="AK91" s="568"/>
      <c r="AL91" s="568"/>
      <c r="AM91" s="568"/>
      <c r="AN91" s="568"/>
      <c r="AO91" s="568"/>
      <c r="AP91" s="568"/>
      <c r="AQ91" s="568"/>
      <c r="AR91" s="568"/>
    </row>
    <row r="92" spans="1:44" ht="12.5">
      <c r="A92" s="567" t="s">
        <v>279</v>
      </c>
      <c r="B92" s="569"/>
      <c r="C92" s="569"/>
      <c r="D92" s="569"/>
      <c r="E92" s="569"/>
      <c r="F92" s="569"/>
      <c r="G92" s="569"/>
      <c r="H92" s="569"/>
      <c r="I92" s="569"/>
      <c r="J92" s="569"/>
      <c r="K92" s="569"/>
      <c r="L92" s="569"/>
      <c r="M92" s="569"/>
      <c r="N92" s="569"/>
      <c r="O92" s="567" t="s">
        <v>279</v>
      </c>
      <c r="P92" s="568"/>
      <c r="Q92" s="568"/>
      <c r="R92" s="568"/>
      <c r="S92" s="568"/>
      <c r="T92" s="568"/>
      <c r="U92" s="568"/>
      <c r="V92" s="568"/>
      <c r="W92" s="568"/>
      <c r="X92" s="568"/>
      <c r="Y92" s="568"/>
      <c r="Z92" s="568"/>
      <c r="AA92" s="568"/>
      <c r="AB92" s="568"/>
      <c r="AC92" s="567" t="s">
        <v>279</v>
      </c>
      <c r="AD92" s="568"/>
      <c r="AE92" s="568"/>
      <c r="AF92" s="568"/>
      <c r="AG92" s="568"/>
      <c r="AH92" s="568"/>
      <c r="AI92" s="568"/>
      <c r="AJ92" s="568"/>
      <c r="AK92" s="568"/>
      <c r="AL92" s="568"/>
      <c r="AM92" s="568"/>
      <c r="AN92" s="568"/>
      <c r="AO92" s="568"/>
      <c r="AP92" s="568"/>
      <c r="AQ92" s="568"/>
      <c r="AR92" s="568"/>
    </row>
    <row r="93" spans="1:44"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485"/>
      <c r="N93" s="485"/>
      <c r="O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485"/>
      <c r="AB93" s="485"/>
      <c r="AC93" s="119"/>
      <c r="AE93" s="100"/>
      <c r="AF93" s="100"/>
      <c r="AG93" s="100"/>
      <c r="AH93" s="100"/>
      <c r="AI93" s="100"/>
      <c r="AJ93" s="119"/>
      <c r="AK93" s="100"/>
      <c r="AL93" s="100"/>
      <c r="AM93" s="100"/>
      <c r="AN93" s="119"/>
      <c r="AO93" s="100"/>
      <c r="AP93" s="100"/>
    </row>
    <row r="94" spans="1:44">
      <c r="A94" s="89" t="s">
        <v>263</v>
      </c>
      <c r="C94" s="119"/>
      <c r="D94" s="119"/>
      <c r="E94" s="119"/>
      <c r="F94" s="119"/>
      <c r="G94" s="119"/>
      <c r="H94" s="119"/>
      <c r="I94" s="119"/>
      <c r="J94" s="119"/>
      <c r="K94" s="119" t="s">
        <v>72</v>
      </c>
      <c r="L94" s="119"/>
      <c r="M94" s="485"/>
      <c r="N94" s="485"/>
      <c r="O94" s="89" t="s">
        <v>263</v>
      </c>
      <c r="Q94" s="119"/>
      <c r="R94" s="119"/>
      <c r="S94" s="119"/>
      <c r="T94" s="119"/>
      <c r="U94" s="119"/>
      <c r="V94" s="119"/>
      <c r="W94" s="119"/>
      <c r="X94" s="119"/>
      <c r="Y94" s="119" t="s">
        <v>72</v>
      </c>
      <c r="Z94" s="119"/>
      <c r="AA94" s="485"/>
      <c r="AB94" s="485"/>
      <c r="AC94" s="89" t="s">
        <v>263</v>
      </c>
      <c r="AE94" s="100"/>
      <c r="AF94" s="100"/>
      <c r="AG94" s="100"/>
      <c r="AH94" s="100"/>
      <c r="AI94" s="100"/>
      <c r="AJ94" s="119"/>
      <c r="AK94" s="100"/>
      <c r="AL94" s="100"/>
      <c r="AM94" s="100"/>
      <c r="AN94" s="119"/>
      <c r="AO94" s="100"/>
      <c r="AP94" s="100"/>
      <c r="AQ94" s="119" t="s">
        <v>72</v>
      </c>
    </row>
    <row r="95" spans="1:44"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485"/>
      <c r="N95" s="485"/>
      <c r="O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485"/>
      <c r="AB95" s="485"/>
      <c r="AC95" s="119"/>
      <c r="AE95" s="100"/>
      <c r="AF95" s="100"/>
      <c r="AG95" s="100"/>
      <c r="AH95" s="100"/>
      <c r="AI95" s="100"/>
      <c r="AJ95" s="119"/>
      <c r="AK95" s="100"/>
      <c r="AL95" s="100"/>
      <c r="AM95" s="100"/>
      <c r="AN95" s="119"/>
      <c r="AO95" s="100"/>
      <c r="AP95" s="100"/>
    </row>
    <row r="96" spans="1:44" s="378" customFormat="1" ht="16.5" customHeight="1">
      <c r="A96" s="410"/>
      <c r="B96" s="382"/>
      <c r="C96" s="150" t="s">
        <v>74</v>
      </c>
      <c r="D96" s="151"/>
      <c r="E96" s="150" t="s">
        <v>75</v>
      </c>
      <c r="F96" s="151"/>
      <c r="G96" s="150" t="s">
        <v>76</v>
      </c>
      <c r="H96" s="151"/>
      <c r="I96" s="150" t="s">
        <v>77</v>
      </c>
      <c r="J96" s="151"/>
      <c r="K96" s="150" t="s">
        <v>78</v>
      </c>
      <c r="L96" s="151"/>
      <c r="M96" s="476" t="s">
        <v>73</v>
      </c>
      <c r="N96" s="477"/>
      <c r="O96" s="377"/>
      <c r="P96" s="382"/>
      <c r="Q96" s="150" t="s">
        <v>74</v>
      </c>
      <c r="R96" s="151"/>
      <c r="S96" s="150" t="s">
        <v>75</v>
      </c>
      <c r="T96" s="151"/>
      <c r="U96" s="150" t="s">
        <v>76</v>
      </c>
      <c r="V96" s="151"/>
      <c r="W96" s="150" t="s">
        <v>77</v>
      </c>
      <c r="X96" s="151"/>
      <c r="Y96" s="150" t="s">
        <v>78</v>
      </c>
      <c r="Z96" s="151"/>
      <c r="AA96" s="476" t="s">
        <v>73</v>
      </c>
      <c r="AB96" s="477"/>
      <c r="AC96" s="377"/>
      <c r="AD96" s="455"/>
      <c r="AE96" s="312" t="s">
        <v>188</v>
      </c>
      <c r="AF96" s="303"/>
      <c r="AG96" s="317"/>
      <c r="AH96" s="312"/>
      <c r="AI96" s="303"/>
      <c r="AJ96" s="317"/>
      <c r="AK96" s="312" t="s">
        <v>47</v>
      </c>
      <c r="AL96" s="303"/>
      <c r="AM96" s="349"/>
      <c r="AN96" s="209" t="s">
        <v>445</v>
      </c>
      <c r="AO96" s="536"/>
      <c r="AP96" s="312" t="s">
        <v>176</v>
      </c>
      <c r="AQ96" s="303"/>
      <c r="AR96" s="317"/>
    </row>
    <row r="97" spans="1:44" s="378" customFormat="1" ht="23.25" customHeight="1">
      <c r="A97" s="446" t="s">
        <v>338</v>
      </c>
      <c r="B97" s="282" t="s">
        <v>191</v>
      </c>
      <c r="C97" s="193" t="s">
        <v>257</v>
      </c>
      <c r="D97" s="193" t="s">
        <v>79</v>
      </c>
      <c r="E97" s="193" t="s">
        <v>257</v>
      </c>
      <c r="F97" s="193" t="s">
        <v>79</v>
      </c>
      <c r="G97" s="193" t="s">
        <v>257</v>
      </c>
      <c r="H97" s="193" t="s">
        <v>79</v>
      </c>
      <c r="I97" s="193" t="s">
        <v>257</v>
      </c>
      <c r="J97" s="193" t="s">
        <v>79</v>
      </c>
      <c r="K97" s="193" t="s">
        <v>257</v>
      </c>
      <c r="L97" s="193" t="s">
        <v>79</v>
      </c>
      <c r="M97" s="195" t="s">
        <v>257</v>
      </c>
      <c r="N97" s="195" t="s">
        <v>79</v>
      </c>
      <c r="O97" s="446" t="s">
        <v>338</v>
      </c>
      <c r="P97" s="282" t="s">
        <v>191</v>
      </c>
      <c r="Q97" s="193" t="s">
        <v>257</v>
      </c>
      <c r="R97" s="193" t="s">
        <v>79</v>
      </c>
      <c r="S97" s="193" t="s">
        <v>257</v>
      </c>
      <c r="T97" s="193" t="s">
        <v>79</v>
      </c>
      <c r="U97" s="193" t="s">
        <v>257</v>
      </c>
      <c r="V97" s="193" t="s">
        <v>79</v>
      </c>
      <c r="W97" s="193" t="s">
        <v>257</v>
      </c>
      <c r="X97" s="193" t="s">
        <v>79</v>
      </c>
      <c r="Y97" s="193" t="s">
        <v>257</v>
      </c>
      <c r="Z97" s="193" t="s">
        <v>79</v>
      </c>
      <c r="AA97" s="195" t="s">
        <v>257</v>
      </c>
      <c r="AB97" s="195" t="s">
        <v>79</v>
      </c>
      <c r="AC97" s="446" t="s">
        <v>338</v>
      </c>
      <c r="AD97" s="457" t="s">
        <v>191</v>
      </c>
      <c r="AE97" s="269" t="s">
        <v>177</v>
      </c>
      <c r="AF97" s="269" t="s">
        <v>178</v>
      </c>
      <c r="AG97" s="269" t="s">
        <v>179</v>
      </c>
      <c r="AH97" s="269" t="s">
        <v>180</v>
      </c>
      <c r="AI97" s="269" t="s">
        <v>181</v>
      </c>
      <c r="AJ97" s="270" t="s">
        <v>73</v>
      </c>
      <c r="AK97" s="310" t="s">
        <v>183</v>
      </c>
      <c r="AL97" s="310" t="s">
        <v>184</v>
      </c>
      <c r="AM97" s="273" t="s">
        <v>182</v>
      </c>
      <c r="AN97" s="272" t="s">
        <v>444</v>
      </c>
      <c r="AO97" s="271" t="s">
        <v>58</v>
      </c>
      <c r="AP97" s="285" t="s">
        <v>65</v>
      </c>
      <c r="AQ97" s="273" t="s">
        <v>63</v>
      </c>
      <c r="AR97" s="285" t="s">
        <v>66</v>
      </c>
    </row>
    <row r="98" spans="1:44" ht="13.5" customHeight="1">
      <c r="A98" s="208"/>
      <c r="B98" s="9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384"/>
      <c r="N98" s="384"/>
      <c r="O98" s="384"/>
      <c r="P98" s="9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384"/>
      <c r="AB98" s="384"/>
      <c r="AC98" s="384"/>
      <c r="AD98" s="90"/>
      <c r="AE98" s="120"/>
      <c r="AF98" s="120"/>
      <c r="AG98" s="120"/>
      <c r="AH98" s="120"/>
      <c r="AI98" s="120"/>
      <c r="AJ98" s="120"/>
      <c r="AK98" s="120"/>
      <c r="AL98" s="120"/>
      <c r="AM98" s="120"/>
      <c r="AN98" s="114"/>
      <c r="AO98" s="90"/>
      <c r="AP98" s="90"/>
      <c r="AQ98" s="208"/>
      <c r="AR98" s="208"/>
    </row>
    <row r="99" spans="1:44">
      <c r="A99" s="96"/>
      <c r="B99" s="70" t="s">
        <v>81</v>
      </c>
      <c r="C99" s="121">
        <f t="shared" ref="C99:N99" si="9">SUM(C101:C121)</f>
        <v>12753</v>
      </c>
      <c r="D99" s="121">
        <f t="shared" si="9"/>
        <v>6299</v>
      </c>
      <c r="E99" s="121">
        <f t="shared" si="9"/>
        <v>10497</v>
      </c>
      <c r="F99" s="121">
        <f t="shared" si="9"/>
        <v>5149</v>
      </c>
      <c r="G99" s="121">
        <f t="shared" si="9"/>
        <v>10036</v>
      </c>
      <c r="H99" s="121">
        <f t="shared" si="9"/>
        <v>4889</v>
      </c>
      <c r="I99" s="121">
        <f t="shared" si="9"/>
        <v>8011</v>
      </c>
      <c r="J99" s="121">
        <f t="shared" si="9"/>
        <v>4080</v>
      </c>
      <c r="K99" s="121">
        <f t="shared" si="9"/>
        <v>7159</v>
      </c>
      <c r="L99" s="121">
        <f t="shared" si="9"/>
        <v>3597</v>
      </c>
      <c r="M99" s="121">
        <f t="shared" si="9"/>
        <v>48456</v>
      </c>
      <c r="N99" s="121">
        <f t="shared" si="9"/>
        <v>24014</v>
      </c>
      <c r="O99" s="121"/>
      <c r="P99" s="70" t="s">
        <v>81</v>
      </c>
      <c r="Q99" s="121">
        <f t="shared" ref="Q99:AB99" si="10">SUM(Q101:Q121)</f>
        <v>769</v>
      </c>
      <c r="R99" s="121">
        <f t="shared" si="10"/>
        <v>327</v>
      </c>
      <c r="S99" s="121">
        <f t="shared" si="10"/>
        <v>1097</v>
      </c>
      <c r="T99" s="121">
        <f t="shared" si="10"/>
        <v>480</v>
      </c>
      <c r="U99" s="121">
        <f t="shared" si="10"/>
        <v>1355</v>
      </c>
      <c r="V99" s="121">
        <f t="shared" si="10"/>
        <v>600</v>
      </c>
      <c r="W99" s="121">
        <f t="shared" si="10"/>
        <v>681</v>
      </c>
      <c r="X99" s="121">
        <f t="shared" si="10"/>
        <v>329</v>
      </c>
      <c r="Y99" s="121">
        <f t="shared" si="10"/>
        <v>959</v>
      </c>
      <c r="Z99" s="121">
        <f t="shared" si="10"/>
        <v>503</v>
      </c>
      <c r="AA99" s="121">
        <f t="shared" si="10"/>
        <v>4861</v>
      </c>
      <c r="AB99" s="121">
        <f t="shared" si="10"/>
        <v>2239</v>
      </c>
      <c r="AC99" s="121"/>
      <c r="AD99" s="70" t="s">
        <v>81</v>
      </c>
      <c r="AE99" s="121">
        <f>SUM(AE101:AE121)</f>
        <v>323</v>
      </c>
      <c r="AF99" s="121">
        <f t="shared" ref="AF99:AR99" si="11">SUM(AF101:AF121)</f>
        <v>298</v>
      </c>
      <c r="AG99" s="121">
        <f t="shared" si="11"/>
        <v>296</v>
      </c>
      <c r="AH99" s="121">
        <f t="shared" si="11"/>
        <v>263</v>
      </c>
      <c r="AI99" s="121">
        <f t="shared" si="11"/>
        <v>240</v>
      </c>
      <c r="AJ99" s="121">
        <f t="shared" si="11"/>
        <v>1420</v>
      </c>
      <c r="AK99" s="121">
        <f>SUM(AK101:AK121)</f>
        <v>1204</v>
      </c>
      <c r="AL99" s="121">
        <f>SUM(AL101:AL121)</f>
        <v>160</v>
      </c>
      <c r="AM99" s="121">
        <f t="shared" si="11"/>
        <v>1364</v>
      </c>
      <c r="AN99" s="121">
        <f t="shared" si="11"/>
        <v>1482</v>
      </c>
      <c r="AO99" s="121">
        <f t="shared" si="11"/>
        <v>139</v>
      </c>
      <c r="AP99" s="121">
        <f t="shared" si="11"/>
        <v>270</v>
      </c>
      <c r="AQ99" s="121">
        <f t="shared" si="11"/>
        <v>257</v>
      </c>
      <c r="AR99" s="121">
        <f t="shared" si="11"/>
        <v>13</v>
      </c>
    </row>
    <row r="100" spans="1:44">
      <c r="A100" s="96"/>
      <c r="B100" s="70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70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70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</row>
    <row r="101" spans="1:44" ht="13.5" customHeight="1">
      <c r="A101" s="14" t="s">
        <v>307</v>
      </c>
      <c r="B101" s="14" t="s">
        <v>308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473">
        <v>0</v>
      </c>
      <c r="N101" s="473">
        <v>0</v>
      </c>
      <c r="O101" s="14" t="s">
        <v>307</v>
      </c>
      <c r="P101" s="14" t="s">
        <v>308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473">
        <v>0</v>
      </c>
      <c r="AB101" s="473">
        <v>0</v>
      </c>
      <c r="AC101" s="14" t="s">
        <v>307</v>
      </c>
      <c r="AD101" s="14" t="s">
        <v>308</v>
      </c>
      <c r="AE101" s="14">
        <v>0</v>
      </c>
      <c r="AF101" s="14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0</v>
      </c>
    </row>
    <row r="102" spans="1:44" ht="13.5" customHeight="1">
      <c r="A102" s="14" t="s">
        <v>307</v>
      </c>
      <c r="B102" s="14" t="s">
        <v>222</v>
      </c>
      <c r="C102" s="14">
        <v>651</v>
      </c>
      <c r="D102" s="14">
        <v>325</v>
      </c>
      <c r="E102" s="14">
        <v>484</v>
      </c>
      <c r="F102" s="14">
        <v>245</v>
      </c>
      <c r="G102" s="14">
        <v>496</v>
      </c>
      <c r="H102" s="14">
        <v>232</v>
      </c>
      <c r="I102" s="14">
        <v>375</v>
      </c>
      <c r="J102" s="14">
        <v>196</v>
      </c>
      <c r="K102" s="14">
        <v>409</v>
      </c>
      <c r="L102" s="14">
        <v>228</v>
      </c>
      <c r="M102" s="473">
        <v>2415</v>
      </c>
      <c r="N102" s="473">
        <v>1226</v>
      </c>
      <c r="O102" s="14" t="s">
        <v>307</v>
      </c>
      <c r="P102" s="14" t="s">
        <v>222</v>
      </c>
      <c r="Q102" s="14">
        <v>85</v>
      </c>
      <c r="R102" s="14">
        <v>34</v>
      </c>
      <c r="S102" s="14">
        <v>97</v>
      </c>
      <c r="T102" s="14">
        <v>42</v>
      </c>
      <c r="U102" s="14">
        <v>107</v>
      </c>
      <c r="V102" s="14">
        <v>48</v>
      </c>
      <c r="W102" s="14">
        <v>58</v>
      </c>
      <c r="X102" s="14">
        <v>31</v>
      </c>
      <c r="Y102" s="14">
        <v>85</v>
      </c>
      <c r="Z102" s="14">
        <v>45</v>
      </c>
      <c r="AA102" s="473">
        <v>432</v>
      </c>
      <c r="AB102" s="473">
        <v>200</v>
      </c>
      <c r="AC102" s="14" t="s">
        <v>307</v>
      </c>
      <c r="AD102" s="14" t="s">
        <v>222</v>
      </c>
      <c r="AE102" s="14">
        <v>15</v>
      </c>
      <c r="AF102" s="14">
        <v>14</v>
      </c>
      <c r="AG102" s="14">
        <v>15</v>
      </c>
      <c r="AH102" s="14">
        <v>11</v>
      </c>
      <c r="AI102" s="14">
        <v>12</v>
      </c>
      <c r="AJ102" s="14">
        <v>67</v>
      </c>
      <c r="AK102" s="14">
        <v>54</v>
      </c>
      <c r="AL102" s="14">
        <v>8</v>
      </c>
      <c r="AM102" s="14">
        <v>62</v>
      </c>
      <c r="AN102" s="14">
        <v>64</v>
      </c>
      <c r="AO102" s="14">
        <v>8</v>
      </c>
      <c r="AP102" s="14">
        <v>14</v>
      </c>
      <c r="AQ102" s="14">
        <v>12</v>
      </c>
      <c r="AR102" s="14">
        <v>2</v>
      </c>
    </row>
    <row r="103" spans="1:44" ht="13.5" customHeight="1">
      <c r="A103" s="14" t="s">
        <v>307</v>
      </c>
      <c r="B103" s="14" t="s">
        <v>228</v>
      </c>
      <c r="C103" s="14">
        <v>262</v>
      </c>
      <c r="D103" s="14">
        <v>117</v>
      </c>
      <c r="E103" s="14">
        <v>252</v>
      </c>
      <c r="F103" s="14">
        <v>133</v>
      </c>
      <c r="G103" s="14">
        <v>255</v>
      </c>
      <c r="H103" s="14">
        <v>108</v>
      </c>
      <c r="I103" s="14">
        <v>217</v>
      </c>
      <c r="J103" s="14">
        <v>113</v>
      </c>
      <c r="K103" s="14">
        <v>175</v>
      </c>
      <c r="L103" s="14">
        <v>97</v>
      </c>
      <c r="M103" s="473">
        <v>1161</v>
      </c>
      <c r="N103" s="473">
        <v>568</v>
      </c>
      <c r="O103" s="14" t="s">
        <v>307</v>
      </c>
      <c r="P103" s="14" t="s">
        <v>228</v>
      </c>
      <c r="Q103" s="14">
        <v>6</v>
      </c>
      <c r="R103" s="14">
        <v>2</v>
      </c>
      <c r="S103" s="14">
        <v>36</v>
      </c>
      <c r="T103" s="14">
        <v>19</v>
      </c>
      <c r="U103" s="14">
        <v>43</v>
      </c>
      <c r="V103" s="14">
        <v>14</v>
      </c>
      <c r="W103" s="14">
        <v>36</v>
      </c>
      <c r="X103" s="14">
        <v>20</v>
      </c>
      <c r="Y103" s="14">
        <v>6</v>
      </c>
      <c r="Z103" s="14">
        <v>2</v>
      </c>
      <c r="AA103" s="473">
        <v>127</v>
      </c>
      <c r="AB103" s="473">
        <v>57</v>
      </c>
      <c r="AC103" s="14" t="s">
        <v>307</v>
      </c>
      <c r="AD103" s="14" t="s">
        <v>228</v>
      </c>
      <c r="AE103" s="14">
        <v>6</v>
      </c>
      <c r="AF103" s="14">
        <v>6</v>
      </c>
      <c r="AG103" s="14">
        <v>7</v>
      </c>
      <c r="AH103" s="14">
        <v>7</v>
      </c>
      <c r="AI103" s="14">
        <v>5</v>
      </c>
      <c r="AJ103" s="14">
        <v>31</v>
      </c>
      <c r="AK103" s="14">
        <v>28</v>
      </c>
      <c r="AL103" s="14">
        <v>9</v>
      </c>
      <c r="AM103" s="14">
        <v>37</v>
      </c>
      <c r="AN103" s="14">
        <v>35</v>
      </c>
      <c r="AO103" s="14">
        <v>0</v>
      </c>
      <c r="AP103" s="14">
        <v>5</v>
      </c>
      <c r="AQ103" s="14">
        <v>5</v>
      </c>
      <c r="AR103" s="14">
        <v>0</v>
      </c>
    </row>
    <row r="104" spans="1:44" ht="13.5" customHeight="1">
      <c r="A104" s="14" t="s">
        <v>446</v>
      </c>
      <c r="B104" s="14" t="s">
        <v>441</v>
      </c>
      <c r="C104" s="14">
        <v>550</v>
      </c>
      <c r="D104" s="14">
        <v>296</v>
      </c>
      <c r="E104" s="14">
        <v>459</v>
      </c>
      <c r="F104" s="14">
        <v>224</v>
      </c>
      <c r="G104" s="14">
        <v>355</v>
      </c>
      <c r="H104" s="14">
        <v>163</v>
      </c>
      <c r="I104" s="14">
        <v>259</v>
      </c>
      <c r="J104" s="14">
        <v>136</v>
      </c>
      <c r="K104" s="14">
        <v>221</v>
      </c>
      <c r="L104" s="14">
        <v>110</v>
      </c>
      <c r="M104" s="473">
        <v>1844</v>
      </c>
      <c r="N104" s="473">
        <v>929</v>
      </c>
      <c r="O104" s="14" t="s">
        <v>446</v>
      </c>
      <c r="P104" s="14" t="s">
        <v>441</v>
      </c>
      <c r="Q104" s="14">
        <v>29</v>
      </c>
      <c r="R104" s="14">
        <v>14</v>
      </c>
      <c r="S104" s="14">
        <v>36</v>
      </c>
      <c r="T104" s="14">
        <v>12</v>
      </c>
      <c r="U104" s="14">
        <v>31</v>
      </c>
      <c r="V104" s="14">
        <v>9</v>
      </c>
      <c r="W104" s="14">
        <v>43</v>
      </c>
      <c r="X104" s="14">
        <v>23</v>
      </c>
      <c r="Y104" s="14">
        <v>50</v>
      </c>
      <c r="Z104" s="14">
        <v>29</v>
      </c>
      <c r="AA104" s="473">
        <v>189</v>
      </c>
      <c r="AB104" s="473">
        <v>87</v>
      </c>
      <c r="AC104" s="14" t="s">
        <v>446</v>
      </c>
      <c r="AD104" s="14" t="s">
        <v>441</v>
      </c>
      <c r="AE104" s="14">
        <v>21</v>
      </c>
      <c r="AF104" s="14">
        <v>20</v>
      </c>
      <c r="AG104" s="14">
        <v>15</v>
      </c>
      <c r="AH104" s="14">
        <v>13</v>
      </c>
      <c r="AI104" s="14">
        <v>11</v>
      </c>
      <c r="AJ104" s="14">
        <v>80</v>
      </c>
      <c r="AK104" s="14">
        <v>57</v>
      </c>
      <c r="AL104" s="14">
        <v>9</v>
      </c>
      <c r="AM104" s="14">
        <v>66</v>
      </c>
      <c r="AN104" s="14">
        <v>77</v>
      </c>
      <c r="AO104" s="14">
        <v>5</v>
      </c>
      <c r="AP104" s="14">
        <v>20</v>
      </c>
      <c r="AQ104" s="14">
        <v>19</v>
      </c>
      <c r="AR104" s="14">
        <v>1</v>
      </c>
    </row>
    <row r="105" spans="1:44" ht="13.5" customHeight="1">
      <c r="A105" s="14" t="s">
        <v>446</v>
      </c>
      <c r="B105" s="14" t="s">
        <v>223</v>
      </c>
      <c r="C105" s="14">
        <v>4316</v>
      </c>
      <c r="D105" s="14">
        <v>2162</v>
      </c>
      <c r="E105" s="14">
        <v>3568</v>
      </c>
      <c r="F105" s="14">
        <v>1707</v>
      </c>
      <c r="G105" s="14">
        <v>3729</v>
      </c>
      <c r="H105" s="14">
        <v>1804</v>
      </c>
      <c r="I105" s="14">
        <v>2972</v>
      </c>
      <c r="J105" s="14">
        <v>1490</v>
      </c>
      <c r="K105" s="14">
        <v>2787</v>
      </c>
      <c r="L105" s="14">
        <v>1405</v>
      </c>
      <c r="M105" s="473">
        <v>17372</v>
      </c>
      <c r="N105" s="473">
        <v>8568</v>
      </c>
      <c r="O105" s="14" t="s">
        <v>446</v>
      </c>
      <c r="P105" s="14" t="s">
        <v>223</v>
      </c>
      <c r="Q105" s="14">
        <v>259</v>
      </c>
      <c r="R105" s="14">
        <v>98</v>
      </c>
      <c r="S105" s="14">
        <v>312</v>
      </c>
      <c r="T105" s="14">
        <v>132</v>
      </c>
      <c r="U105" s="14">
        <v>341</v>
      </c>
      <c r="V105" s="14">
        <v>152</v>
      </c>
      <c r="W105" s="14">
        <v>239</v>
      </c>
      <c r="X105" s="14">
        <v>109</v>
      </c>
      <c r="Y105" s="14">
        <v>286</v>
      </c>
      <c r="Z105" s="14">
        <v>157</v>
      </c>
      <c r="AA105" s="473">
        <v>1437</v>
      </c>
      <c r="AB105" s="473">
        <v>648</v>
      </c>
      <c r="AC105" s="14" t="s">
        <v>446</v>
      </c>
      <c r="AD105" s="14" t="s">
        <v>223</v>
      </c>
      <c r="AE105" s="14">
        <v>109</v>
      </c>
      <c r="AF105" s="14">
        <v>98</v>
      </c>
      <c r="AG105" s="14">
        <v>105</v>
      </c>
      <c r="AH105" s="14">
        <v>91</v>
      </c>
      <c r="AI105" s="14">
        <v>90</v>
      </c>
      <c r="AJ105" s="14">
        <v>493</v>
      </c>
      <c r="AK105" s="14">
        <v>482</v>
      </c>
      <c r="AL105" s="14">
        <v>37</v>
      </c>
      <c r="AM105" s="14">
        <v>519</v>
      </c>
      <c r="AN105" s="14">
        <v>577</v>
      </c>
      <c r="AO105" s="14">
        <v>55</v>
      </c>
      <c r="AP105" s="14">
        <v>83</v>
      </c>
      <c r="AQ105" s="14">
        <v>81</v>
      </c>
      <c r="AR105" s="14">
        <v>2</v>
      </c>
    </row>
    <row r="106" spans="1:44" ht="13.5" customHeight="1">
      <c r="A106" s="14" t="s">
        <v>446</v>
      </c>
      <c r="B106" s="14" t="s">
        <v>309</v>
      </c>
      <c r="C106" s="14">
        <v>457</v>
      </c>
      <c r="D106" s="14">
        <v>242</v>
      </c>
      <c r="E106" s="14">
        <v>327</v>
      </c>
      <c r="F106" s="14">
        <v>179</v>
      </c>
      <c r="G106" s="14">
        <v>207</v>
      </c>
      <c r="H106" s="14">
        <v>106</v>
      </c>
      <c r="I106" s="14">
        <v>212</v>
      </c>
      <c r="J106" s="14">
        <v>106</v>
      </c>
      <c r="K106" s="14">
        <v>168</v>
      </c>
      <c r="L106" s="14">
        <v>78</v>
      </c>
      <c r="M106" s="473">
        <v>1371</v>
      </c>
      <c r="N106" s="473">
        <v>711</v>
      </c>
      <c r="O106" s="14" t="s">
        <v>446</v>
      </c>
      <c r="P106" s="14" t="s">
        <v>309</v>
      </c>
      <c r="Q106" s="14">
        <v>63</v>
      </c>
      <c r="R106" s="14">
        <v>29</v>
      </c>
      <c r="S106" s="14">
        <v>45</v>
      </c>
      <c r="T106" s="14">
        <v>24</v>
      </c>
      <c r="U106" s="14">
        <v>23</v>
      </c>
      <c r="V106" s="14">
        <v>6</v>
      </c>
      <c r="W106" s="14">
        <v>32</v>
      </c>
      <c r="X106" s="14">
        <v>18</v>
      </c>
      <c r="Y106" s="14">
        <v>31</v>
      </c>
      <c r="Z106" s="14">
        <v>18</v>
      </c>
      <c r="AA106" s="473">
        <v>194</v>
      </c>
      <c r="AB106" s="473">
        <v>95</v>
      </c>
      <c r="AC106" s="14" t="s">
        <v>446</v>
      </c>
      <c r="AD106" s="14" t="s">
        <v>309</v>
      </c>
      <c r="AE106" s="14">
        <v>14</v>
      </c>
      <c r="AF106" s="14">
        <v>13</v>
      </c>
      <c r="AG106" s="14">
        <v>11</v>
      </c>
      <c r="AH106" s="14">
        <v>11</v>
      </c>
      <c r="AI106" s="14">
        <v>10</v>
      </c>
      <c r="AJ106" s="14">
        <v>59</v>
      </c>
      <c r="AK106" s="14">
        <v>44</v>
      </c>
      <c r="AL106" s="14">
        <v>5</v>
      </c>
      <c r="AM106" s="14">
        <v>49</v>
      </c>
      <c r="AN106" s="14">
        <v>45</v>
      </c>
      <c r="AO106" s="14">
        <v>0</v>
      </c>
      <c r="AP106" s="14">
        <v>15</v>
      </c>
      <c r="AQ106" s="14">
        <v>13</v>
      </c>
      <c r="AR106" s="14">
        <v>2</v>
      </c>
    </row>
    <row r="107" spans="1:44" ht="13.5" customHeight="1">
      <c r="A107" s="14" t="s">
        <v>446</v>
      </c>
      <c r="B107" s="14" t="s">
        <v>226</v>
      </c>
      <c r="C107" s="14">
        <v>706</v>
      </c>
      <c r="D107" s="14">
        <v>339</v>
      </c>
      <c r="E107" s="14">
        <v>629</v>
      </c>
      <c r="F107" s="14">
        <v>326</v>
      </c>
      <c r="G107" s="14">
        <v>472</v>
      </c>
      <c r="H107" s="14">
        <v>232</v>
      </c>
      <c r="I107" s="14">
        <v>401</v>
      </c>
      <c r="J107" s="14">
        <v>204</v>
      </c>
      <c r="K107" s="14">
        <v>360</v>
      </c>
      <c r="L107" s="14">
        <v>172</v>
      </c>
      <c r="M107" s="473">
        <v>2568</v>
      </c>
      <c r="N107" s="473">
        <v>1273</v>
      </c>
      <c r="O107" s="14" t="s">
        <v>446</v>
      </c>
      <c r="P107" s="14" t="s">
        <v>226</v>
      </c>
      <c r="Q107" s="14">
        <v>0</v>
      </c>
      <c r="R107" s="14">
        <v>0</v>
      </c>
      <c r="S107" s="14">
        <v>58</v>
      </c>
      <c r="T107" s="14">
        <v>29</v>
      </c>
      <c r="U107" s="14">
        <v>68</v>
      </c>
      <c r="V107" s="14">
        <v>26</v>
      </c>
      <c r="W107" s="14">
        <v>0</v>
      </c>
      <c r="X107" s="14">
        <v>0</v>
      </c>
      <c r="Y107" s="14">
        <v>43</v>
      </c>
      <c r="Z107" s="14">
        <v>23</v>
      </c>
      <c r="AA107" s="473">
        <v>169</v>
      </c>
      <c r="AB107" s="473">
        <v>78</v>
      </c>
      <c r="AC107" s="14" t="s">
        <v>446</v>
      </c>
      <c r="AD107" s="14" t="s">
        <v>226</v>
      </c>
      <c r="AE107" s="14">
        <v>20</v>
      </c>
      <c r="AF107" s="14">
        <v>17</v>
      </c>
      <c r="AG107" s="14">
        <v>15</v>
      </c>
      <c r="AH107" s="14">
        <v>13</v>
      </c>
      <c r="AI107" s="14">
        <v>15</v>
      </c>
      <c r="AJ107" s="14">
        <v>80</v>
      </c>
      <c r="AK107" s="14">
        <v>71</v>
      </c>
      <c r="AL107" s="14">
        <v>8</v>
      </c>
      <c r="AM107" s="14">
        <v>79</v>
      </c>
      <c r="AN107" s="14">
        <v>89</v>
      </c>
      <c r="AO107" s="14">
        <v>6</v>
      </c>
      <c r="AP107" s="14">
        <v>16</v>
      </c>
      <c r="AQ107" s="14">
        <v>13</v>
      </c>
      <c r="AR107" s="14">
        <v>3</v>
      </c>
    </row>
    <row r="108" spans="1:44" ht="13.5" customHeight="1">
      <c r="A108" s="14" t="s">
        <v>446</v>
      </c>
      <c r="B108" s="14" t="s">
        <v>227</v>
      </c>
      <c r="C108" s="14">
        <v>324</v>
      </c>
      <c r="D108" s="14">
        <v>157</v>
      </c>
      <c r="E108" s="14">
        <v>304</v>
      </c>
      <c r="F108" s="14">
        <v>136</v>
      </c>
      <c r="G108" s="14">
        <v>323</v>
      </c>
      <c r="H108" s="14">
        <v>158</v>
      </c>
      <c r="I108" s="14">
        <v>263</v>
      </c>
      <c r="J108" s="14">
        <v>131</v>
      </c>
      <c r="K108" s="14">
        <v>214</v>
      </c>
      <c r="L108" s="14">
        <v>103</v>
      </c>
      <c r="M108" s="473">
        <v>1428</v>
      </c>
      <c r="N108" s="473">
        <v>685</v>
      </c>
      <c r="O108" s="14" t="s">
        <v>446</v>
      </c>
      <c r="P108" s="14" t="s">
        <v>227</v>
      </c>
      <c r="Q108" s="14">
        <v>46</v>
      </c>
      <c r="R108" s="14">
        <v>24</v>
      </c>
      <c r="S108" s="14">
        <v>43</v>
      </c>
      <c r="T108" s="14">
        <v>16</v>
      </c>
      <c r="U108" s="14">
        <v>60</v>
      </c>
      <c r="V108" s="14">
        <v>27</v>
      </c>
      <c r="W108" s="14">
        <v>43</v>
      </c>
      <c r="X108" s="14">
        <v>21</v>
      </c>
      <c r="Y108" s="14">
        <v>49</v>
      </c>
      <c r="Z108" s="14">
        <v>24</v>
      </c>
      <c r="AA108" s="473">
        <v>241</v>
      </c>
      <c r="AB108" s="473">
        <v>112</v>
      </c>
      <c r="AC108" s="14" t="s">
        <v>446</v>
      </c>
      <c r="AD108" s="14" t="s">
        <v>227</v>
      </c>
      <c r="AE108" s="14">
        <v>9</v>
      </c>
      <c r="AF108" s="14">
        <v>9</v>
      </c>
      <c r="AG108" s="14">
        <v>10</v>
      </c>
      <c r="AH108" s="14">
        <v>8</v>
      </c>
      <c r="AI108" s="14">
        <v>7</v>
      </c>
      <c r="AJ108" s="14">
        <v>43</v>
      </c>
      <c r="AK108" s="14">
        <v>33</v>
      </c>
      <c r="AL108" s="14">
        <v>10</v>
      </c>
      <c r="AM108" s="14">
        <v>43</v>
      </c>
      <c r="AN108" s="14">
        <v>45</v>
      </c>
      <c r="AO108" s="14">
        <v>5</v>
      </c>
      <c r="AP108" s="14">
        <v>10</v>
      </c>
      <c r="AQ108" s="14">
        <v>10</v>
      </c>
      <c r="AR108" s="14">
        <v>0</v>
      </c>
    </row>
    <row r="109" spans="1:44" ht="13.5" customHeight="1">
      <c r="A109" s="14" t="s">
        <v>446</v>
      </c>
      <c r="B109" s="14" t="s">
        <v>310</v>
      </c>
      <c r="C109" s="14">
        <v>77</v>
      </c>
      <c r="D109" s="14">
        <v>40</v>
      </c>
      <c r="E109" s="14">
        <v>70</v>
      </c>
      <c r="F109" s="14">
        <v>36</v>
      </c>
      <c r="G109" s="14">
        <v>45</v>
      </c>
      <c r="H109" s="14">
        <v>26</v>
      </c>
      <c r="I109" s="14">
        <v>37</v>
      </c>
      <c r="J109" s="14">
        <v>20</v>
      </c>
      <c r="K109" s="14">
        <v>12</v>
      </c>
      <c r="L109" s="14">
        <v>3</v>
      </c>
      <c r="M109" s="473">
        <v>241</v>
      </c>
      <c r="N109" s="473">
        <v>125</v>
      </c>
      <c r="O109" s="14" t="s">
        <v>446</v>
      </c>
      <c r="P109" s="14" t="s">
        <v>310</v>
      </c>
      <c r="Q109" s="14">
        <v>3</v>
      </c>
      <c r="R109" s="14">
        <v>1</v>
      </c>
      <c r="S109" s="14">
        <v>9</v>
      </c>
      <c r="T109" s="14">
        <v>4</v>
      </c>
      <c r="U109" s="14">
        <v>6</v>
      </c>
      <c r="V109" s="14">
        <v>3</v>
      </c>
      <c r="W109" s="14">
        <v>1</v>
      </c>
      <c r="X109" s="14">
        <v>0</v>
      </c>
      <c r="Y109" s="14">
        <v>0</v>
      </c>
      <c r="Z109" s="14">
        <v>0</v>
      </c>
      <c r="AA109" s="473">
        <v>19</v>
      </c>
      <c r="AB109" s="473">
        <v>8</v>
      </c>
      <c r="AC109" s="14" t="s">
        <v>446</v>
      </c>
      <c r="AD109" s="14" t="s">
        <v>310</v>
      </c>
      <c r="AE109" s="14">
        <v>3</v>
      </c>
      <c r="AF109" s="14">
        <v>3</v>
      </c>
      <c r="AG109" s="14">
        <v>3</v>
      </c>
      <c r="AH109" s="14">
        <v>3</v>
      </c>
      <c r="AI109" s="14">
        <v>2</v>
      </c>
      <c r="AJ109" s="14">
        <v>14</v>
      </c>
      <c r="AK109" s="14">
        <v>7</v>
      </c>
      <c r="AL109" s="14">
        <v>3</v>
      </c>
      <c r="AM109" s="14">
        <v>10</v>
      </c>
      <c r="AN109" s="14">
        <v>7</v>
      </c>
      <c r="AO109" s="14">
        <v>0</v>
      </c>
      <c r="AP109" s="14">
        <v>3</v>
      </c>
      <c r="AQ109" s="14">
        <v>3</v>
      </c>
      <c r="AR109" s="14">
        <v>0</v>
      </c>
    </row>
    <row r="110" spans="1:44" ht="13.5" customHeight="1">
      <c r="A110" s="14" t="s">
        <v>311</v>
      </c>
      <c r="B110" s="14" t="s">
        <v>312</v>
      </c>
      <c r="C110" s="14">
        <v>50</v>
      </c>
      <c r="D110" s="14">
        <v>30</v>
      </c>
      <c r="E110" s="14">
        <v>48</v>
      </c>
      <c r="F110" s="14">
        <v>24</v>
      </c>
      <c r="G110" s="14">
        <v>28</v>
      </c>
      <c r="H110" s="14">
        <v>6</v>
      </c>
      <c r="I110" s="14">
        <v>29</v>
      </c>
      <c r="J110" s="14">
        <v>15</v>
      </c>
      <c r="K110" s="14">
        <v>30</v>
      </c>
      <c r="L110" s="14">
        <v>14</v>
      </c>
      <c r="M110" s="473">
        <v>185</v>
      </c>
      <c r="N110" s="473">
        <v>89</v>
      </c>
      <c r="O110" s="14" t="s">
        <v>311</v>
      </c>
      <c r="P110" s="14" t="s">
        <v>312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7</v>
      </c>
      <c r="Z110" s="14">
        <v>5</v>
      </c>
      <c r="AA110" s="473">
        <v>7</v>
      </c>
      <c r="AB110" s="473">
        <v>5</v>
      </c>
      <c r="AC110" s="14" t="s">
        <v>311</v>
      </c>
      <c r="AD110" s="14" t="s">
        <v>312</v>
      </c>
      <c r="AE110" s="14">
        <v>1</v>
      </c>
      <c r="AF110" s="14">
        <v>1</v>
      </c>
      <c r="AG110" s="14">
        <v>1</v>
      </c>
      <c r="AH110" s="14">
        <v>1</v>
      </c>
      <c r="AI110" s="14">
        <v>1</v>
      </c>
      <c r="AJ110" s="14">
        <v>5</v>
      </c>
      <c r="AK110" s="14">
        <v>5</v>
      </c>
      <c r="AL110" s="14">
        <v>0</v>
      </c>
      <c r="AM110" s="14">
        <v>5</v>
      </c>
      <c r="AN110" s="14">
        <v>6</v>
      </c>
      <c r="AO110" s="14">
        <v>0</v>
      </c>
      <c r="AP110" s="14">
        <v>1</v>
      </c>
      <c r="AQ110" s="14">
        <v>1</v>
      </c>
      <c r="AR110" s="14">
        <v>0</v>
      </c>
    </row>
    <row r="111" spans="1:44" ht="13.5" customHeight="1">
      <c r="A111" s="14" t="s">
        <v>311</v>
      </c>
      <c r="B111" s="14" t="s">
        <v>313</v>
      </c>
      <c r="C111" s="14">
        <v>90</v>
      </c>
      <c r="D111" s="14">
        <v>50</v>
      </c>
      <c r="E111" s="14">
        <v>83</v>
      </c>
      <c r="F111" s="14">
        <v>48</v>
      </c>
      <c r="G111" s="14">
        <v>101</v>
      </c>
      <c r="H111" s="14">
        <v>54</v>
      </c>
      <c r="I111" s="14">
        <v>87</v>
      </c>
      <c r="J111" s="14">
        <v>41</v>
      </c>
      <c r="K111" s="14">
        <v>67</v>
      </c>
      <c r="L111" s="14">
        <v>26</v>
      </c>
      <c r="M111" s="473">
        <v>428</v>
      </c>
      <c r="N111" s="473">
        <v>219</v>
      </c>
      <c r="O111" s="14" t="s">
        <v>311</v>
      </c>
      <c r="P111" s="14" t="s">
        <v>313</v>
      </c>
      <c r="Q111" s="14">
        <v>5</v>
      </c>
      <c r="R111" s="14">
        <v>2</v>
      </c>
      <c r="S111" s="14">
        <v>5</v>
      </c>
      <c r="T111" s="14">
        <v>4</v>
      </c>
      <c r="U111" s="14">
        <v>15</v>
      </c>
      <c r="V111" s="14">
        <v>8</v>
      </c>
      <c r="W111" s="14">
        <v>14</v>
      </c>
      <c r="X111" s="14">
        <v>5</v>
      </c>
      <c r="Y111" s="14">
        <v>3</v>
      </c>
      <c r="Z111" s="14">
        <v>1</v>
      </c>
      <c r="AA111" s="473">
        <v>42</v>
      </c>
      <c r="AB111" s="473">
        <v>20</v>
      </c>
      <c r="AC111" s="14" t="s">
        <v>311</v>
      </c>
      <c r="AD111" s="14" t="s">
        <v>313</v>
      </c>
      <c r="AE111" s="14">
        <v>2</v>
      </c>
      <c r="AF111" s="14">
        <v>2</v>
      </c>
      <c r="AG111" s="14">
        <v>2</v>
      </c>
      <c r="AH111" s="14">
        <v>3</v>
      </c>
      <c r="AI111" s="14">
        <v>2</v>
      </c>
      <c r="AJ111" s="14">
        <v>11</v>
      </c>
      <c r="AK111" s="14">
        <v>7</v>
      </c>
      <c r="AL111" s="14">
        <v>5</v>
      </c>
      <c r="AM111" s="14">
        <v>12</v>
      </c>
      <c r="AN111" s="14">
        <v>9</v>
      </c>
      <c r="AO111" s="14">
        <v>1</v>
      </c>
      <c r="AP111" s="14">
        <v>2</v>
      </c>
      <c r="AQ111" s="14">
        <v>2</v>
      </c>
      <c r="AR111" s="14">
        <v>0</v>
      </c>
    </row>
    <row r="112" spans="1:44" ht="13.5" customHeight="1">
      <c r="A112" s="14" t="s">
        <v>311</v>
      </c>
      <c r="B112" s="14" t="s">
        <v>221</v>
      </c>
      <c r="C112" s="14">
        <v>129</v>
      </c>
      <c r="D112" s="14">
        <v>55</v>
      </c>
      <c r="E112" s="14">
        <v>89</v>
      </c>
      <c r="F112" s="14">
        <v>44</v>
      </c>
      <c r="G112" s="14">
        <v>92</v>
      </c>
      <c r="H112" s="14">
        <v>44</v>
      </c>
      <c r="I112" s="14">
        <v>81</v>
      </c>
      <c r="J112" s="14">
        <v>50</v>
      </c>
      <c r="K112" s="14">
        <v>47</v>
      </c>
      <c r="L112" s="14">
        <v>25</v>
      </c>
      <c r="M112" s="473">
        <v>438</v>
      </c>
      <c r="N112" s="473">
        <v>218</v>
      </c>
      <c r="O112" s="14" t="s">
        <v>311</v>
      </c>
      <c r="P112" s="14" t="s">
        <v>221</v>
      </c>
      <c r="Q112" s="14">
        <v>3</v>
      </c>
      <c r="R112" s="14">
        <v>3</v>
      </c>
      <c r="S112" s="14">
        <v>18</v>
      </c>
      <c r="T112" s="14">
        <v>4</v>
      </c>
      <c r="U112" s="14">
        <v>18</v>
      </c>
      <c r="V112" s="14">
        <v>3</v>
      </c>
      <c r="W112" s="14">
        <v>4</v>
      </c>
      <c r="X112" s="14">
        <v>1</v>
      </c>
      <c r="Y112" s="14">
        <v>2</v>
      </c>
      <c r="Z112" s="14">
        <v>0</v>
      </c>
      <c r="AA112" s="473">
        <v>45</v>
      </c>
      <c r="AB112" s="473">
        <v>11</v>
      </c>
      <c r="AC112" s="14" t="s">
        <v>311</v>
      </c>
      <c r="AD112" s="14" t="s">
        <v>221</v>
      </c>
      <c r="AE112" s="14">
        <v>3</v>
      </c>
      <c r="AF112" s="14">
        <v>3</v>
      </c>
      <c r="AG112" s="14">
        <v>3</v>
      </c>
      <c r="AH112" s="14">
        <v>3</v>
      </c>
      <c r="AI112" s="14">
        <v>1</v>
      </c>
      <c r="AJ112" s="14">
        <v>13</v>
      </c>
      <c r="AK112" s="14">
        <v>11</v>
      </c>
      <c r="AL112" s="14">
        <v>1</v>
      </c>
      <c r="AM112" s="14">
        <v>12</v>
      </c>
      <c r="AN112" s="14">
        <v>12</v>
      </c>
      <c r="AO112" s="14">
        <v>1</v>
      </c>
      <c r="AP112" s="14">
        <v>2</v>
      </c>
      <c r="AQ112" s="14">
        <v>2</v>
      </c>
      <c r="AR112" s="14">
        <v>0</v>
      </c>
    </row>
    <row r="113" spans="1:44" ht="13.5" customHeight="1">
      <c r="A113" s="14" t="s">
        <v>311</v>
      </c>
      <c r="B113" s="14" t="s">
        <v>224</v>
      </c>
      <c r="C113" s="14">
        <v>309</v>
      </c>
      <c r="D113" s="14">
        <v>144</v>
      </c>
      <c r="E113" s="14">
        <v>198</v>
      </c>
      <c r="F113" s="14">
        <v>99</v>
      </c>
      <c r="G113" s="14">
        <v>158</v>
      </c>
      <c r="H113" s="14">
        <v>79</v>
      </c>
      <c r="I113" s="14">
        <v>128</v>
      </c>
      <c r="J113" s="14">
        <v>65</v>
      </c>
      <c r="K113" s="14">
        <v>75</v>
      </c>
      <c r="L113" s="14">
        <v>38</v>
      </c>
      <c r="M113" s="473">
        <v>868</v>
      </c>
      <c r="N113" s="473">
        <v>425</v>
      </c>
      <c r="O113" s="14" t="s">
        <v>311</v>
      </c>
      <c r="P113" s="14" t="s">
        <v>224</v>
      </c>
      <c r="Q113" s="14">
        <v>26</v>
      </c>
      <c r="R113" s="14">
        <v>12</v>
      </c>
      <c r="S113" s="14">
        <v>23</v>
      </c>
      <c r="T113" s="14">
        <v>9</v>
      </c>
      <c r="U113" s="14">
        <v>37</v>
      </c>
      <c r="V113" s="14">
        <v>14</v>
      </c>
      <c r="W113" s="14">
        <v>22</v>
      </c>
      <c r="X113" s="14">
        <v>13</v>
      </c>
      <c r="Y113" s="14">
        <v>13</v>
      </c>
      <c r="Z113" s="14">
        <v>8</v>
      </c>
      <c r="AA113" s="473">
        <v>121</v>
      </c>
      <c r="AB113" s="473">
        <v>56</v>
      </c>
      <c r="AC113" s="14" t="s">
        <v>311</v>
      </c>
      <c r="AD113" s="14" t="s">
        <v>224</v>
      </c>
      <c r="AE113" s="14">
        <v>7</v>
      </c>
      <c r="AF113" s="14">
        <v>6</v>
      </c>
      <c r="AG113" s="14">
        <v>6</v>
      </c>
      <c r="AH113" s="14">
        <v>5</v>
      </c>
      <c r="AI113" s="14">
        <v>2</v>
      </c>
      <c r="AJ113" s="14">
        <v>26</v>
      </c>
      <c r="AK113" s="14">
        <v>21</v>
      </c>
      <c r="AL113" s="14">
        <v>4</v>
      </c>
      <c r="AM113" s="14">
        <v>25</v>
      </c>
      <c r="AN113" s="14">
        <v>26</v>
      </c>
      <c r="AO113" s="14">
        <v>1</v>
      </c>
      <c r="AP113" s="14">
        <v>6</v>
      </c>
      <c r="AQ113" s="14">
        <v>6</v>
      </c>
      <c r="AR113" s="14">
        <v>0</v>
      </c>
    </row>
    <row r="114" spans="1:44" ht="13.5" customHeight="1">
      <c r="A114" s="14" t="s">
        <v>311</v>
      </c>
      <c r="B114" s="14" t="s">
        <v>314</v>
      </c>
      <c r="C114" s="14">
        <v>70</v>
      </c>
      <c r="D114" s="14">
        <v>20</v>
      </c>
      <c r="E114" s="14">
        <v>48</v>
      </c>
      <c r="F114" s="14">
        <v>23</v>
      </c>
      <c r="G114" s="14">
        <v>51</v>
      </c>
      <c r="H114" s="14">
        <v>21</v>
      </c>
      <c r="I114" s="14">
        <v>34</v>
      </c>
      <c r="J114" s="14">
        <v>21</v>
      </c>
      <c r="K114" s="14">
        <v>45</v>
      </c>
      <c r="L114" s="14">
        <v>17</v>
      </c>
      <c r="M114" s="473">
        <v>248</v>
      </c>
      <c r="N114" s="473">
        <v>102</v>
      </c>
      <c r="O114" s="14" t="s">
        <v>311</v>
      </c>
      <c r="P114" s="14" t="s">
        <v>314</v>
      </c>
      <c r="Q114" s="14">
        <v>8</v>
      </c>
      <c r="R114" s="14">
        <v>2</v>
      </c>
      <c r="S114" s="14">
        <v>7</v>
      </c>
      <c r="T114" s="14">
        <v>2</v>
      </c>
      <c r="U114" s="14">
        <v>7</v>
      </c>
      <c r="V114" s="14">
        <v>3</v>
      </c>
      <c r="W114" s="14">
        <v>3</v>
      </c>
      <c r="X114" s="14">
        <v>3</v>
      </c>
      <c r="Y114" s="14">
        <v>10</v>
      </c>
      <c r="Z114" s="14">
        <v>5</v>
      </c>
      <c r="AA114" s="473">
        <v>35</v>
      </c>
      <c r="AB114" s="473">
        <v>15</v>
      </c>
      <c r="AC114" s="14" t="s">
        <v>311</v>
      </c>
      <c r="AD114" s="14" t="s">
        <v>314</v>
      </c>
      <c r="AE114" s="14">
        <v>1</v>
      </c>
      <c r="AF114" s="14">
        <v>1</v>
      </c>
      <c r="AG114" s="14">
        <v>1</v>
      </c>
      <c r="AH114" s="14">
        <v>1</v>
      </c>
      <c r="AI114" s="14">
        <v>1</v>
      </c>
      <c r="AJ114" s="14">
        <v>5</v>
      </c>
      <c r="AK114" s="14">
        <v>5</v>
      </c>
      <c r="AL114" s="14">
        <v>0</v>
      </c>
      <c r="AM114" s="14">
        <v>5</v>
      </c>
      <c r="AN114" s="14">
        <v>7</v>
      </c>
      <c r="AO114" s="14">
        <v>2</v>
      </c>
      <c r="AP114" s="14">
        <v>2</v>
      </c>
      <c r="AQ114" s="14">
        <v>1</v>
      </c>
      <c r="AR114" s="14">
        <v>1</v>
      </c>
    </row>
    <row r="115" spans="1:44" s="387" customFormat="1" ht="13.5" customHeight="1">
      <c r="A115" s="14" t="s">
        <v>315</v>
      </c>
      <c r="B115" s="14" t="s">
        <v>219</v>
      </c>
      <c r="C115" s="14">
        <v>593</v>
      </c>
      <c r="D115" s="14">
        <v>283</v>
      </c>
      <c r="E115" s="14">
        <v>583</v>
      </c>
      <c r="F115" s="14">
        <v>287</v>
      </c>
      <c r="G115" s="14">
        <v>472</v>
      </c>
      <c r="H115" s="14">
        <v>237</v>
      </c>
      <c r="I115" s="14">
        <v>356</v>
      </c>
      <c r="J115" s="14">
        <v>186</v>
      </c>
      <c r="K115" s="14">
        <v>318</v>
      </c>
      <c r="L115" s="14">
        <v>155</v>
      </c>
      <c r="M115" s="473">
        <v>2322</v>
      </c>
      <c r="N115" s="473">
        <v>1148</v>
      </c>
      <c r="O115" s="14" t="s">
        <v>315</v>
      </c>
      <c r="P115" s="14" t="s">
        <v>219</v>
      </c>
      <c r="Q115" s="14">
        <v>68</v>
      </c>
      <c r="R115" s="14">
        <v>30</v>
      </c>
      <c r="S115" s="14">
        <v>70</v>
      </c>
      <c r="T115" s="14">
        <v>28</v>
      </c>
      <c r="U115" s="14">
        <v>102</v>
      </c>
      <c r="V115" s="14">
        <v>43</v>
      </c>
      <c r="W115" s="14">
        <v>31</v>
      </c>
      <c r="X115" s="14">
        <v>15</v>
      </c>
      <c r="Y115" s="14">
        <v>54</v>
      </c>
      <c r="Z115" s="14">
        <v>25</v>
      </c>
      <c r="AA115" s="473">
        <v>325</v>
      </c>
      <c r="AB115" s="473">
        <v>141</v>
      </c>
      <c r="AC115" s="14" t="s">
        <v>315</v>
      </c>
      <c r="AD115" s="14" t="s">
        <v>219</v>
      </c>
      <c r="AE115" s="14">
        <v>18</v>
      </c>
      <c r="AF115" s="14">
        <v>18</v>
      </c>
      <c r="AG115" s="14">
        <v>16</v>
      </c>
      <c r="AH115" s="14">
        <v>16</v>
      </c>
      <c r="AI115" s="14">
        <v>14</v>
      </c>
      <c r="AJ115" s="14">
        <v>82</v>
      </c>
      <c r="AK115" s="14">
        <v>52</v>
      </c>
      <c r="AL115" s="14">
        <v>9</v>
      </c>
      <c r="AM115" s="14">
        <v>61</v>
      </c>
      <c r="AN115" s="14">
        <v>66</v>
      </c>
      <c r="AO115" s="14">
        <v>2</v>
      </c>
      <c r="AP115" s="14">
        <v>18</v>
      </c>
      <c r="AQ115" s="14">
        <v>18</v>
      </c>
      <c r="AR115" s="14">
        <v>0</v>
      </c>
    </row>
    <row r="116" spans="1:44" ht="13.5" customHeight="1">
      <c r="A116" s="14" t="s">
        <v>315</v>
      </c>
      <c r="B116" s="14" t="s">
        <v>220</v>
      </c>
      <c r="C116" s="14">
        <v>733</v>
      </c>
      <c r="D116" s="14">
        <v>351</v>
      </c>
      <c r="E116" s="14">
        <v>576</v>
      </c>
      <c r="F116" s="14">
        <v>285</v>
      </c>
      <c r="G116" s="14">
        <v>570</v>
      </c>
      <c r="H116" s="14">
        <v>267</v>
      </c>
      <c r="I116" s="14">
        <v>483</v>
      </c>
      <c r="J116" s="14">
        <v>232</v>
      </c>
      <c r="K116" s="14">
        <v>359</v>
      </c>
      <c r="L116" s="14">
        <v>189</v>
      </c>
      <c r="M116" s="473">
        <v>2721</v>
      </c>
      <c r="N116" s="473">
        <v>1324</v>
      </c>
      <c r="O116" s="14" t="s">
        <v>315</v>
      </c>
      <c r="P116" s="14" t="s">
        <v>220</v>
      </c>
      <c r="Q116" s="14">
        <v>5</v>
      </c>
      <c r="R116" s="14">
        <v>1</v>
      </c>
      <c r="S116" s="14">
        <v>64</v>
      </c>
      <c r="T116" s="14">
        <v>28</v>
      </c>
      <c r="U116" s="14">
        <v>61</v>
      </c>
      <c r="V116" s="14">
        <v>22</v>
      </c>
      <c r="W116" s="14">
        <v>14</v>
      </c>
      <c r="X116" s="14">
        <v>6</v>
      </c>
      <c r="Y116" s="14">
        <v>58</v>
      </c>
      <c r="Z116" s="14">
        <v>29</v>
      </c>
      <c r="AA116" s="473">
        <v>202</v>
      </c>
      <c r="AB116" s="473">
        <v>86</v>
      </c>
      <c r="AC116" s="14" t="s">
        <v>315</v>
      </c>
      <c r="AD116" s="14" t="s">
        <v>220</v>
      </c>
      <c r="AE116" s="14">
        <v>16</v>
      </c>
      <c r="AF116" s="14">
        <v>12</v>
      </c>
      <c r="AG116" s="14">
        <v>13</v>
      </c>
      <c r="AH116" s="14">
        <v>13</v>
      </c>
      <c r="AI116" s="14">
        <v>12</v>
      </c>
      <c r="AJ116" s="14">
        <v>66</v>
      </c>
      <c r="AK116" s="14">
        <v>60</v>
      </c>
      <c r="AL116" s="14">
        <v>3</v>
      </c>
      <c r="AM116" s="14">
        <v>63</v>
      </c>
      <c r="AN116" s="14">
        <v>81</v>
      </c>
      <c r="AO116" s="14">
        <v>6</v>
      </c>
      <c r="AP116" s="14">
        <v>11</v>
      </c>
      <c r="AQ116" s="14">
        <v>11</v>
      </c>
      <c r="AR116" s="14">
        <v>0</v>
      </c>
    </row>
    <row r="117" spans="1:44" ht="13.5" customHeight="1">
      <c r="A117" s="14" t="s">
        <v>315</v>
      </c>
      <c r="B117" s="14" t="s">
        <v>249</v>
      </c>
      <c r="C117" s="14">
        <v>1150</v>
      </c>
      <c r="D117" s="14">
        <v>581</v>
      </c>
      <c r="E117" s="14">
        <v>853</v>
      </c>
      <c r="F117" s="14">
        <v>423</v>
      </c>
      <c r="G117" s="14">
        <v>831</v>
      </c>
      <c r="H117" s="14">
        <v>409</v>
      </c>
      <c r="I117" s="14">
        <v>653</v>
      </c>
      <c r="J117" s="14">
        <v>376</v>
      </c>
      <c r="K117" s="14">
        <v>610</v>
      </c>
      <c r="L117" s="14">
        <v>317</v>
      </c>
      <c r="M117" s="473">
        <v>4097</v>
      </c>
      <c r="N117" s="473">
        <v>2106</v>
      </c>
      <c r="O117" s="14" t="s">
        <v>315</v>
      </c>
      <c r="P117" s="14" t="s">
        <v>249</v>
      </c>
      <c r="Q117" s="14">
        <v>11</v>
      </c>
      <c r="R117" s="14">
        <v>7</v>
      </c>
      <c r="S117" s="14">
        <v>109</v>
      </c>
      <c r="T117" s="14">
        <v>51</v>
      </c>
      <c r="U117" s="14">
        <v>183</v>
      </c>
      <c r="V117" s="14">
        <v>93</v>
      </c>
      <c r="W117" s="14">
        <v>4</v>
      </c>
      <c r="X117" s="14">
        <v>2</v>
      </c>
      <c r="Y117" s="14">
        <v>141</v>
      </c>
      <c r="Z117" s="14">
        <v>70</v>
      </c>
      <c r="AA117" s="473">
        <v>448</v>
      </c>
      <c r="AB117" s="473">
        <v>223</v>
      </c>
      <c r="AC117" s="14" t="s">
        <v>315</v>
      </c>
      <c r="AD117" s="14" t="s">
        <v>249</v>
      </c>
      <c r="AE117" s="14">
        <v>23</v>
      </c>
      <c r="AF117" s="14">
        <v>22</v>
      </c>
      <c r="AG117" s="14">
        <v>23</v>
      </c>
      <c r="AH117" s="14">
        <v>18</v>
      </c>
      <c r="AI117" s="14">
        <v>14</v>
      </c>
      <c r="AJ117" s="14">
        <v>100</v>
      </c>
      <c r="AK117" s="14">
        <v>70</v>
      </c>
      <c r="AL117" s="14">
        <v>17</v>
      </c>
      <c r="AM117" s="14">
        <v>87</v>
      </c>
      <c r="AN117" s="14">
        <v>88</v>
      </c>
      <c r="AO117" s="14">
        <v>7</v>
      </c>
      <c r="AP117" s="14">
        <v>22</v>
      </c>
      <c r="AQ117" s="14">
        <v>21</v>
      </c>
      <c r="AR117" s="14">
        <v>1</v>
      </c>
    </row>
    <row r="118" spans="1:44" ht="13.5" customHeight="1">
      <c r="A118" s="14" t="s">
        <v>315</v>
      </c>
      <c r="B118" s="14" t="s">
        <v>316</v>
      </c>
      <c r="C118" s="14">
        <v>581</v>
      </c>
      <c r="D118" s="14">
        <v>272</v>
      </c>
      <c r="E118" s="14">
        <v>567</v>
      </c>
      <c r="F118" s="14">
        <v>264</v>
      </c>
      <c r="G118" s="14">
        <v>663</v>
      </c>
      <c r="H118" s="14">
        <v>334</v>
      </c>
      <c r="I118" s="14">
        <v>488</v>
      </c>
      <c r="J118" s="14">
        <v>236</v>
      </c>
      <c r="K118" s="14">
        <v>424</v>
      </c>
      <c r="L118" s="14">
        <v>204</v>
      </c>
      <c r="M118" s="473">
        <v>2723</v>
      </c>
      <c r="N118" s="473">
        <v>1310</v>
      </c>
      <c r="O118" s="14" t="s">
        <v>315</v>
      </c>
      <c r="P118" s="14" t="s">
        <v>316</v>
      </c>
      <c r="Q118" s="14">
        <v>68</v>
      </c>
      <c r="R118" s="14">
        <v>30</v>
      </c>
      <c r="S118" s="14">
        <v>70</v>
      </c>
      <c r="T118" s="14">
        <v>34</v>
      </c>
      <c r="U118" s="14">
        <v>103</v>
      </c>
      <c r="V118" s="14">
        <v>58</v>
      </c>
      <c r="W118" s="14">
        <v>73</v>
      </c>
      <c r="X118" s="14">
        <v>35</v>
      </c>
      <c r="Y118" s="14">
        <v>44</v>
      </c>
      <c r="Z118" s="14">
        <v>22</v>
      </c>
      <c r="AA118" s="473">
        <v>358</v>
      </c>
      <c r="AB118" s="473">
        <v>179</v>
      </c>
      <c r="AC118" s="14" t="s">
        <v>315</v>
      </c>
      <c r="AD118" s="14" t="s">
        <v>316</v>
      </c>
      <c r="AE118" s="14">
        <v>14</v>
      </c>
      <c r="AF118" s="14">
        <v>13</v>
      </c>
      <c r="AG118" s="14">
        <v>13</v>
      </c>
      <c r="AH118" s="14">
        <v>13</v>
      </c>
      <c r="AI118" s="14">
        <v>12</v>
      </c>
      <c r="AJ118" s="14">
        <v>65</v>
      </c>
      <c r="AK118" s="14">
        <v>58</v>
      </c>
      <c r="AL118" s="14">
        <v>2</v>
      </c>
      <c r="AM118" s="14">
        <v>60</v>
      </c>
      <c r="AN118" s="14">
        <v>65</v>
      </c>
      <c r="AO118" s="14">
        <v>8</v>
      </c>
      <c r="AP118" s="14">
        <v>8</v>
      </c>
      <c r="AQ118" s="14">
        <v>7</v>
      </c>
      <c r="AR118" s="14">
        <v>1</v>
      </c>
    </row>
    <row r="119" spans="1:44" ht="13.5" customHeight="1">
      <c r="A119" s="14" t="s">
        <v>315</v>
      </c>
      <c r="B119" s="14" t="s">
        <v>317</v>
      </c>
      <c r="C119" s="14">
        <v>442</v>
      </c>
      <c r="D119" s="14">
        <v>226</v>
      </c>
      <c r="E119" s="14">
        <v>400</v>
      </c>
      <c r="F119" s="14">
        <v>193</v>
      </c>
      <c r="G119" s="14">
        <v>301</v>
      </c>
      <c r="H119" s="14">
        <v>152</v>
      </c>
      <c r="I119" s="14">
        <v>245</v>
      </c>
      <c r="J119" s="14">
        <v>116</v>
      </c>
      <c r="K119" s="14">
        <v>289</v>
      </c>
      <c r="L119" s="14">
        <v>145</v>
      </c>
      <c r="M119" s="473">
        <v>1677</v>
      </c>
      <c r="N119" s="473">
        <v>832</v>
      </c>
      <c r="O119" s="14" t="s">
        <v>315</v>
      </c>
      <c r="P119" s="14" t="s">
        <v>317</v>
      </c>
      <c r="Q119" s="14">
        <v>5</v>
      </c>
      <c r="R119" s="14">
        <v>2</v>
      </c>
      <c r="S119" s="14">
        <v>13</v>
      </c>
      <c r="T119" s="14">
        <v>6</v>
      </c>
      <c r="U119" s="14">
        <v>24</v>
      </c>
      <c r="V119" s="14">
        <v>12</v>
      </c>
      <c r="W119" s="14">
        <v>4</v>
      </c>
      <c r="X119" s="14">
        <v>2</v>
      </c>
      <c r="Y119" s="14">
        <v>20</v>
      </c>
      <c r="Z119" s="14">
        <v>9</v>
      </c>
      <c r="AA119" s="473">
        <v>66</v>
      </c>
      <c r="AB119" s="473">
        <v>31</v>
      </c>
      <c r="AC119" s="14" t="s">
        <v>315</v>
      </c>
      <c r="AD119" s="14" t="s">
        <v>317</v>
      </c>
      <c r="AE119" s="14">
        <v>9</v>
      </c>
      <c r="AF119" s="14">
        <v>9</v>
      </c>
      <c r="AG119" s="14">
        <v>7</v>
      </c>
      <c r="AH119" s="14">
        <v>7</v>
      </c>
      <c r="AI119" s="14">
        <v>6</v>
      </c>
      <c r="AJ119" s="14">
        <v>38</v>
      </c>
      <c r="AK119" s="14">
        <v>33</v>
      </c>
      <c r="AL119" s="14">
        <v>7</v>
      </c>
      <c r="AM119" s="14">
        <v>40</v>
      </c>
      <c r="AN119" s="14">
        <v>42</v>
      </c>
      <c r="AO119" s="14">
        <v>7</v>
      </c>
      <c r="AP119" s="14">
        <v>6</v>
      </c>
      <c r="AQ119" s="14">
        <v>6</v>
      </c>
      <c r="AR119" s="14">
        <v>0</v>
      </c>
    </row>
    <row r="120" spans="1:44" ht="13.5" customHeight="1">
      <c r="A120" s="14" t="s">
        <v>315</v>
      </c>
      <c r="B120" s="14" t="s">
        <v>225</v>
      </c>
      <c r="C120" s="14">
        <v>507</v>
      </c>
      <c r="D120" s="14">
        <v>229</v>
      </c>
      <c r="E120" s="14">
        <v>362</v>
      </c>
      <c r="F120" s="14">
        <v>170</v>
      </c>
      <c r="G120" s="14">
        <v>305</v>
      </c>
      <c r="H120" s="14">
        <v>163</v>
      </c>
      <c r="I120" s="14">
        <v>245</v>
      </c>
      <c r="J120" s="14">
        <v>130</v>
      </c>
      <c r="K120" s="14">
        <v>144</v>
      </c>
      <c r="L120" s="14">
        <v>72</v>
      </c>
      <c r="M120" s="473">
        <v>1563</v>
      </c>
      <c r="N120" s="473">
        <v>764</v>
      </c>
      <c r="O120" s="14" t="s">
        <v>315</v>
      </c>
      <c r="P120" s="14" t="s">
        <v>225</v>
      </c>
      <c r="Q120" s="14">
        <v>44</v>
      </c>
      <c r="R120" s="14">
        <v>21</v>
      </c>
      <c r="S120" s="14">
        <v>45</v>
      </c>
      <c r="T120" s="14">
        <v>22</v>
      </c>
      <c r="U120" s="14">
        <v>41</v>
      </c>
      <c r="V120" s="14">
        <v>19</v>
      </c>
      <c r="W120" s="14">
        <v>18</v>
      </c>
      <c r="X120" s="14">
        <v>10</v>
      </c>
      <c r="Y120" s="14">
        <v>23</v>
      </c>
      <c r="Z120" s="14">
        <v>12</v>
      </c>
      <c r="AA120" s="473">
        <v>171</v>
      </c>
      <c r="AB120" s="473">
        <v>84</v>
      </c>
      <c r="AC120" s="14" t="s">
        <v>315</v>
      </c>
      <c r="AD120" s="14" t="s">
        <v>225</v>
      </c>
      <c r="AE120" s="14">
        <v>13</v>
      </c>
      <c r="AF120" s="14">
        <v>13</v>
      </c>
      <c r="AG120" s="14">
        <v>11</v>
      </c>
      <c r="AH120" s="14">
        <v>10</v>
      </c>
      <c r="AI120" s="14">
        <v>8</v>
      </c>
      <c r="AJ120" s="14">
        <v>55</v>
      </c>
      <c r="AK120" s="14">
        <v>39</v>
      </c>
      <c r="AL120" s="14">
        <v>11</v>
      </c>
      <c r="AM120" s="14">
        <v>50</v>
      </c>
      <c r="AN120" s="14">
        <v>53</v>
      </c>
      <c r="AO120" s="14">
        <v>4</v>
      </c>
      <c r="AP120" s="14">
        <v>11</v>
      </c>
      <c r="AQ120" s="14">
        <v>11</v>
      </c>
      <c r="AR120" s="14">
        <v>0</v>
      </c>
    </row>
    <row r="121" spans="1:44" ht="13.5" customHeight="1">
      <c r="A121" s="14" t="s">
        <v>315</v>
      </c>
      <c r="B121" s="14" t="s">
        <v>250</v>
      </c>
      <c r="C121" s="14">
        <v>756</v>
      </c>
      <c r="D121" s="14">
        <v>380</v>
      </c>
      <c r="E121" s="14">
        <v>597</v>
      </c>
      <c r="F121" s="14">
        <v>303</v>
      </c>
      <c r="G121" s="14">
        <v>582</v>
      </c>
      <c r="H121" s="14">
        <v>294</v>
      </c>
      <c r="I121" s="14">
        <v>446</v>
      </c>
      <c r="J121" s="14">
        <v>216</v>
      </c>
      <c r="K121" s="14">
        <v>405</v>
      </c>
      <c r="L121" s="14">
        <v>199</v>
      </c>
      <c r="M121" s="473">
        <v>2786</v>
      </c>
      <c r="N121" s="473">
        <v>1392</v>
      </c>
      <c r="O121" s="14" t="s">
        <v>315</v>
      </c>
      <c r="P121" s="14" t="s">
        <v>250</v>
      </c>
      <c r="Q121" s="14">
        <v>35</v>
      </c>
      <c r="R121" s="14">
        <v>15</v>
      </c>
      <c r="S121" s="14">
        <v>37</v>
      </c>
      <c r="T121" s="14">
        <v>14</v>
      </c>
      <c r="U121" s="14">
        <v>85</v>
      </c>
      <c r="V121" s="14">
        <v>40</v>
      </c>
      <c r="W121" s="14">
        <v>42</v>
      </c>
      <c r="X121" s="14">
        <v>15</v>
      </c>
      <c r="Y121" s="14">
        <v>34</v>
      </c>
      <c r="Z121" s="14">
        <v>19</v>
      </c>
      <c r="AA121" s="473">
        <v>233</v>
      </c>
      <c r="AB121" s="473">
        <v>103</v>
      </c>
      <c r="AC121" s="14" t="s">
        <v>315</v>
      </c>
      <c r="AD121" s="14" t="s">
        <v>250</v>
      </c>
      <c r="AE121" s="14">
        <v>19</v>
      </c>
      <c r="AF121" s="14">
        <v>18</v>
      </c>
      <c r="AG121" s="14">
        <v>19</v>
      </c>
      <c r="AH121" s="14">
        <v>16</v>
      </c>
      <c r="AI121" s="14">
        <v>15</v>
      </c>
      <c r="AJ121" s="14">
        <v>87</v>
      </c>
      <c r="AK121" s="14">
        <v>67</v>
      </c>
      <c r="AL121" s="14">
        <v>12</v>
      </c>
      <c r="AM121" s="14">
        <v>79</v>
      </c>
      <c r="AN121" s="14">
        <v>88</v>
      </c>
      <c r="AO121" s="14">
        <v>21</v>
      </c>
      <c r="AP121" s="14">
        <v>15</v>
      </c>
      <c r="AQ121" s="14">
        <v>15</v>
      </c>
      <c r="AR121" s="14">
        <v>0</v>
      </c>
    </row>
    <row r="122" spans="1:44" ht="9.75" customHeight="1">
      <c r="A122" s="97"/>
      <c r="B122" s="9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31"/>
      <c r="N122" s="131"/>
      <c r="O122" s="123"/>
      <c r="P122" s="9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31"/>
      <c r="AB122" s="131"/>
      <c r="AC122" s="123"/>
      <c r="AD122" s="93"/>
      <c r="AE122" s="93"/>
      <c r="AF122" s="93"/>
      <c r="AG122" s="93"/>
      <c r="AH122" s="93"/>
      <c r="AI122" s="93"/>
      <c r="AJ122" s="123"/>
      <c r="AK122" s="93"/>
      <c r="AL122" s="93"/>
      <c r="AM122" s="93"/>
      <c r="AN122" s="123"/>
      <c r="AO122" s="93"/>
      <c r="AP122" s="93"/>
      <c r="AQ122" s="97"/>
      <c r="AR122" s="97"/>
    </row>
    <row r="123" spans="1:44" ht="9.75" customHeight="1">
      <c r="B123" s="98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487"/>
      <c r="N123" s="487"/>
      <c r="O123" s="124"/>
      <c r="P123" s="98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  <c r="AA123" s="487"/>
      <c r="AB123" s="487"/>
      <c r="AC123" s="124"/>
      <c r="AD123" s="98"/>
      <c r="AE123" s="98"/>
      <c r="AF123" s="98"/>
      <c r="AG123" s="98"/>
      <c r="AH123" s="98"/>
      <c r="AI123" s="98"/>
      <c r="AJ123" s="124"/>
      <c r="AK123" s="98"/>
      <c r="AL123" s="98"/>
      <c r="AM123" s="98"/>
      <c r="AN123" s="124"/>
      <c r="AO123" s="98"/>
      <c r="AP123" s="98"/>
      <c r="AQ123" s="99"/>
      <c r="AR123" s="99"/>
    </row>
    <row r="124" spans="1:44" ht="12.5">
      <c r="A124" s="567" t="s">
        <v>20</v>
      </c>
      <c r="B124" s="569"/>
      <c r="C124" s="569"/>
      <c r="D124" s="569"/>
      <c r="E124" s="569"/>
      <c r="F124" s="569"/>
      <c r="G124" s="569"/>
      <c r="H124" s="569"/>
      <c r="I124" s="569"/>
      <c r="J124" s="569"/>
      <c r="K124" s="569"/>
      <c r="L124" s="569"/>
      <c r="M124" s="569"/>
      <c r="N124" s="569"/>
      <c r="O124" s="567" t="s">
        <v>21</v>
      </c>
      <c r="P124" s="568"/>
      <c r="Q124" s="568"/>
      <c r="R124" s="568"/>
      <c r="S124" s="568"/>
      <c r="T124" s="568"/>
      <c r="U124" s="568"/>
      <c r="V124" s="568"/>
      <c r="W124" s="568"/>
      <c r="X124" s="568"/>
      <c r="Y124" s="568"/>
      <c r="Z124" s="568"/>
      <c r="AA124" s="568"/>
      <c r="AB124" s="568"/>
      <c r="AC124" s="567" t="s">
        <v>2</v>
      </c>
      <c r="AD124" s="568"/>
      <c r="AE124" s="568"/>
      <c r="AF124" s="568"/>
      <c r="AG124" s="568"/>
      <c r="AH124" s="568"/>
      <c r="AI124" s="568"/>
      <c r="AJ124" s="568"/>
      <c r="AK124" s="568"/>
      <c r="AL124" s="568"/>
      <c r="AM124" s="568"/>
      <c r="AN124" s="568"/>
      <c r="AO124" s="568"/>
      <c r="AP124" s="568"/>
      <c r="AQ124" s="568"/>
      <c r="AR124" s="568"/>
    </row>
    <row r="125" spans="1:44" ht="12.5">
      <c r="A125" s="567" t="s">
        <v>190</v>
      </c>
      <c r="B125" s="569"/>
      <c r="C125" s="569"/>
      <c r="D125" s="569"/>
      <c r="E125" s="569"/>
      <c r="F125" s="569"/>
      <c r="G125" s="569"/>
      <c r="H125" s="569"/>
      <c r="I125" s="569"/>
      <c r="J125" s="569"/>
      <c r="K125" s="569"/>
      <c r="L125" s="569"/>
      <c r="M125" s="569"/>
      <c r="N125" s="569"/>
      <c r="O125" s="567" t="s">
        <v>190</v>
      </c>
      <c r="P125" s="568"/>
      <c r="Q125" s="568"/>
      <c r="R125" s="568"/>
      <c r="S125" s="568"/>
      <c r="T125" s="568"/>
      <c r="U125" s="568"/>
      <c r="V125" s="568"/>
      <c r="W125" s="568"/>
      <c r="X125" s="568"/>
      <c r="Y125" s="568"/>
      <c r="Z125" s="568"/>
      <c r="AA125" s="568"/>
      <c r="AB125" s="568"/>
      <c r="AC125" s="567" t="s">
        <v>196</v>
      </c>
      <c r="AD125" s="568"/>
      <c r="AE125" s="568"/>
      <c r="AF125" s="568"/>
      <c r="AG125" s="568"/>
      <c r="AH125" s="568"/>
      <c r="AI125" s="568"/>
      <c r="AJ125" s="568"/>
      <c r="AK125" s="568"/>
      <c r="AL125" s="568"/>
      <c r="AM125" s="568"/>
      <c r="AN125" s="568"/>
      <c r="AO125" s="568"/>
      <c r="AP125" s="568"/>
      <c r="AQ125" s="568"/>
      <c r="AR125" s="568"/>
    </row>
    <row r="126" spans="1:44" ht="12.5">
      <c r="A126" s="567" t="s">
        <v>279</v>
      </c>
      <c r="B126" s="569"/>
      <c r="C126" s="569"/>
      <c r="D126" s="569"/>
      <c r="E126" s="569"/>
      <c r="F126" s="569"/>
      <c r="G126" s="569"/>
      <c r="H126" s="569"/>
      <c r="I126" s="569"/>
      <c r="J126" s="569"/>
      <c r="K126" s="569"/>
      <c r="L126" s="569"/>
      <c r="M126" s="569"/>
      <c r="N126" s="569"/>
      <c r="O126" s="567" t="s">
        <v>279</v>
      </c>
      <c r="P126" s="568"/>
      <c r="Q126" s="568"/>
      <c r="R126" s="568"/>
      <c r="S126" s="568"/>
      <c r="T126" s="568"/>
      <c r="U126" s="568"/>
      <c r="V126" s="568"/>
      <c r="W126" s="568"/>
      <c r="X126" s="568"/>
      <c r="Y126" s="568"/>
      <c r="Z126" s="568"/>
      <c r="AA126" s="568"/>
      <c r="AB126" s="568"/>
      <c r="AC126" s="567" t="s">
        <v>279</v>
      </c>
      <c r="AD126" s="568"/>
      <c r="AE126" s="568"/>
      <c r="AF126" s="568"/>
      <c r="AG126" s="568"/>
      <c r="AH126" s="568"/>
      <c r="AI126" s="568"/>
      <c r="AJ126" s="568"/>
      <c r="AK126" s="568"/>
      <c r="AL126" s="568"/>
      <c r="AM126" s="568"/>
      <c r="AN126" s="568"/>
      <c r="AO126" s="568"/>
      <c r="AP126" s="568"/>
      <c r="AQ126" s="568"/>
      <c r="AR126" s="568"/>
    </row>
    <row r="127" spans="1:44"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485"/>
      <c r="N127" s="485"/>
      <c r="O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485"/>
      <c r="AB127" s="485"/>
      <c r="AC127" s="119"/>
      <c r="AE127" s="100"/>
      <c r="AF127" s="100"/>
      <c r="AG127" s="100"/>
      <c r="AH127" s="100"/>
      <c r="AI127" s="100"/>
      <c r="AJ127" s="119"/>
      <c r="AK127" s="100"/>
      <c r="AL127" s="100"/>
      <c r="AM127" s="100"/>
      <c r="AN127" s="119"/>
      <c r="AO127" s="100"/>
      <c r="AP127" s="100"/>
    </row>
    <row r="128" spans="1:44">
      <c r="A128" s="89" t="s">
        <v>264</v>
      </c>
      <c r="C128" s="119"/>
      <c r="D128" s="119"/>
      <c r="E128" s="119"/>
      <c r="F128" s="119"/>
      <c r="G128" s="119"/>
      <c r="H128" s="119"/>
      <c r="I128" s="119"/>
      <c r="J128" s="119"/>
      <c r="K128" s="119" t="s">
        <v>72</v>
      </c>
      <c r="L128" s="119"/>
      <c r="M128" s="485"/>
      <c r="N128" s="485"/>
      <c r="O128" s="89" t="s">
        <v>264</v>
      </c>
      <c r="Q128" s="119"/>
      <c r="R128" s="119"/>
      <c r="S128" s="119"/>
      <c r="T128" s="119"/>
      <c r="U128" s="119"/>
      <c r="V128" s="119"/>
      <c r="W128" s="119"/>
      <c r="X128" s="119"/>
      <c r="Y128" s="119" t="s">
        <v>72</v>
      </c>
      <c r="Z128" s="119"/>
      <c r="AA128" s="485"/>
      <c r="AB128" s="485"/>
      <c r="AC128" s="89" t="s">
        <v>264</v>
      </c>
      <c r="AE128" s="100"/>
      <c r="AF128" s="100"/>
      <c r="AG128" s="100"/>
      <c r="AH128" s="100"/>
      <c r="AI128" s="100"/>
      <c r="AJ128" s="119"/>
      <c r="AK128" s="100"/>
      <c r="AL128" s="100"/>
      <c r="AM128" s="100"/>
      <c r="AN128" s="119"/>
      <c r="AO128" s="100"/>
      <c r="AP128" s="100"/>
      <c r="AQ128" s="119" t="s">
        <v>72</v>
      </c>
    </row>
    <row r="129" spans="1:44">
      <c r="C129" s="124"/>
      <c r="D129" s="124"/>
      <c r="E129" s="119"/>
      <c r="F129" s="119"/>
      <c r="G129" s="119"/>
      <c r="H129" s="119"/>
      <c r="I129" s="119"/>
      <c r="J129" s="119"/>
      <c r="K129" s="119"/>
      <c r="L129" s="119"/>
      <c r="M129" s="488"/>
      <c r="N129" s="487"/>
      <c r="O129" s="124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488"/>
      <c r="AB129" s="487"/>
      <c r="AC129" s="124"/>
      <c r="AE129" s="100"/>
      <c r="AF129" s="100"/>
      <c r="AG129" s="100"/>
      <c r="AH129" s="100"/>
      <c r="AI129" s="100"/>
      <c r="AJ129" s="119"/>
      <c r="AK129" s="100"/>
      <c r="AL129" s="100"/>
      <c r="AM129" s="100"/>
      <c r="AN129" s="119"/>
      <c r="AO129" s="100"/>
      <c r="AP129" s="100"/>
    </row>
    <row r="130" spans="1:44" s="378" customFormat="1" ht="16.5" customHeight="1">
      <c r="A130" s="410"/>
      <c r="B130" s="382"/>
      <c r="C130" s="150" t="s">
        <v>74</v>
      </c>
      <c r="D130" s="151"/>
      <c r="E130" s="150" t="s">
        <v>75</v>
      </c>
      <c r="F130" s="151"/>
      <c r="G130" s="150" t="s">
        <v>76</v>
      </c>
      <c r="H130" s="151"/>
      <c r="I130" s="150" t="s">
        <v>77</v>
      </c>
      <c r="J130" s="151"/>
      <c r="K130" s="150" t="s">
        <v>78</v>
      </c>
      <c r="L130" s="151"/>
      <c r="M130" s="476" t="s">
        <v>73</v>
      </c>
      <c r="N130" s="477"/>
      <c r="O130" s="377"/>
      <c r="P130" s="382"/>
      <c r="Q130" s="150" t="s">
        <v>74</v>
      </c>
      <c r="R130" s="151"/>
      <c r="S130" s="150" t="s">
        <v>75</v>
      </c>
      <c r="T130" s="151"/>
      <c r="U130" s="150" t="s">
        <v>76</v>
      </c>
      <c r="V130" s="151"/>
      <c r="W130" s="150" t="s">
        <v>77</v>
      </c>
      <c r="X130" s="151"/>
      <c r="Y130" s="150" t="s">
        <v>78</v>
      </c>
      <c r="Z130" s="151"/>
      <c r="AA130" s="476" t="s">
        <v>73</v>
      </c>
      <c r="AB130" s="477"/>
      <c r="AC130" s="377"/>
      <c r="AD130" s="455"/>
      <c r="AE130" s="312" t="s">
        <v>188</v>
      </c>
      <c r="AF130" s="303"/>
      <c r="AG130" s="317"/>
      <c r="AH130" s="312"/>
      <c r="AI130" s="303"/>
      <c r="AJ130" s="317"/>
      <c r="AK130" s="312" t="s">
        <v>47</v>
      </c>
      <c r="AL130" s="303"/>
      <c r="AM130" s="349"/>
      <c r="AN130" s="209" t="s">
        <v>445</v>
      </c>
      <c r="AO130" s="536"/>
      <c r="AP130" s="312" t="s">
        <v>176</v>
      </c>
      <c r="AQ130" s="303"/>
      <c r="AR130" s="317"/>
    </row>
    <row r="131" spans="1:44" s="378" customFormat="1" ht="23.25" customHeight="1">
      <c r="A131" s="446" t="s">
        <v>338</v>
      </c>
      <c r="B131" s="282" t="s">
        <v>191</v>
      </c>
      <c r="C131" s="193" t="s">
        <v>257</v>
      </c>
      <c r="D131" s="193" t="s">
        <v>79</v>
      </c>
      <c r="E131" s="193" t="s">
        <v>257</v>
      </c>
      <c r="F131" s="193" t="s">
        <v>79</v>
      </c>
      <c r="G131" s="193" t="s">
        <v>257</v>
      </c>
      <c r="H131" s="193" t="s">
        <v>79</v>
      </c>
      <c r="I131" s="193" t="s">
        <v>257</v>
      </c>
      <c r="J131" s="193" t="s">
        <v>79</v>
      </c>
      <c r="K131" s="193" t="s">
        <v>257</v>
      </c>
      <c r="L131" s="193" t="s">
        <v>79</v>
      </c>
      <c r="M131" s="195" t="s">
        <v>257</v>
      </c>
      <c r="N131" s="195" t="s">
        <v>79</v>
      </c>
      <c r="O131" s="446" t="s">
        <v>338</v>
      </c>
      <c r="P131" s="282" t="s">
        <v>191</v>
      </c>
      <c r="Q131" s="193" t="s">
        <v>257</v>
      </c>
      <c r="R131" s="193" t="s">
        <v>79</v>
      </c>
      <c r="S131" s="193" t="s">
        <v>257</v>
      </c>
      <c r="T131" s="193" t="s">
        <v>79</v>
      </c>
      <c r="U131" s="193" t="s">
        <v>257</v>
      </c>
      <c r="V131" s="193" t="s">
        <v>79</v>
      </c>
      <c r="W131" s="193" t="s">
        <v>257</v>
      </c>
      <c r="X131" s="193" t="s">
        <v>79</v>
      </c>
      <c r="Y131" s="193" t="s">
        <v>257</v>
      </c>
      <c r="Z131" s="193" t="s">
        <v>79</v>
      </c>
      <c r="AA131" s="195" t="s">
        <v>257</v>
      </c>
      <c r="AB131" s="195" t="s">
        <v>79</v>
      </c>
      <c r="AC131" s="446" t="s">
        <v>338</v>
      </c>
      <c r="AD131" s="457" t="s">
        <v>191</v>
      </c>
      <c r="AE131" s="269" t="s">
        <v>177</v>
      </c>
      <c r="AF131" s="269" t="s">
        <v>178</v>
      </c>
      <c r="AG131" s="269" t="s">
        <v>179</v>
      </c>
      <c r="AH131" s="269" t="s">
        <v>180</v>
      </c>
      <c r="AI131" s="269" t="s">
        <v>181</v>
      </c>
      <c r="AJ131" s="270" t="s">
        <v>73</v>
      </c>
      <c r="AK131" s="310" t="s">
        <v>183</v>
      </c>
      <c r="AL131" s="310" t="s">
        <v>184</v>
      </c>
      <c r="AM131" s="273" t="s">
        <v>182</v>
      </c>
      <c r="AN131" s="272" t="s">
        <v>444</v>
      </c>
      <c r="AO131" s="271" t="s">
        <v>58</v>
      </c>
      <c r="AP131" s="285" t="s">
        <v>65</v>
      </c>
      <c r="AQ131" s="273" t="s">
        <v>63</v>
      </c>
      <c r="AR131" s="285" t="s">
        <v>66</v>
      </c>
    </row>
    <row r="132" spans="1:44" ht="15" customHeight="1">
      <c r="A132" s="208"/>
      <c r="B132" s="9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384"/>
      <c r="N132" s="384"/>
      <c r="O132" s="384"/>
      <c r="P132" s="9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384"/>
      <c r="AB132" s="384"/>
      <c r="AC132" s="384"/>
      <c r="AD132" s="9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90">
        <f>AQ132+AR132</f>
        <v>0</v>
      </c>
      <c r="AQ132" s="208"/>
      <c r="AR132" s="208"/>
    </row>
    <row r="133" spans="1:44">
      <c r="A133" s="96"/>
      <c r="B133" s="70" t="s">
        <v>81</v>
      </c>
      <c r="C133" s="121">
        <f t="shared" ref="C133:N133" si="12">SUM(C135:C152)</f>
        <v>12770</v>
      </c>
      <c r="D133" s="121">
        <f t="shared" si="12"/>
        <v>6247</v>
      </c>
      <c r="E133" s="121">
        <f t="shared" si="12"/>
        <v>10643</v>
      </c>
      <c r="F133" s="121">
        <f t="shared" si="12"/>
        <v>5331</v>
      </c>
      <c r="G133" s="121">
        <f t="shared" si="12"/>
        <v>10106</v>
      </c>
      <c r="H133" s="121">
        <f t="shared" si="12"/>
        <v>5085</v>
      </c>
      <c r="I133" s="121">
        <f t="shared" si="12"/>
        <v>8820</v>
      </c>
      <c r="J133" s="121">
        <f t="shared" si="12"/>
        <v>4437</v>
      </c>
      <c r="K133" s="121">
        <f t="shared" si="12"/>
        <v>7850</v>
      </c>
      <c r="L133" s="121">
        <f t="shared" si="12"/>
        <v>3969</v>
      </c>
      <c r="M133" s="121">
        <f t="shared" si="12"/>
        <v>50189</v>
      </c>
      <c r="N133" s="121">
        <f t="shared" si="12"/>
        <v>25069</v>
      </c>
      <c r="O133" s="121"/>
      <c r="P133" s="70" t="s">
        <v>81</v>
      </c>
      <c r="Q133" s="121">
        <f t="shared" ref="Q133:AB133" si="13">SUM(Q135:Q152)</f>
        <v>606</v>
      </c>
      <c r="R133" s="121">
        <f t="shared" si="13"/>
        <v>259</v>
      </c>
      <c r="S133" s="121">
        <f t="shared" si="13"/>
        <v>938</v>
      </c>
      <c r="T133" s="121">
        <f t="shared" si="13"/>
        <v>417</v>
      </c>
      <c r="U133" s="121">
        <f t="shared" si="13"/>
        <v>1050</v>
      </c>
      <c r="V133" s="121">
        <f t="shared" si="13"/>
        <v>458</v>
      </c>
      <c r="W133" s="121">
        <f t="shared" si="13"/>
        <v>539</v>
      </c>
      <c r="X133" s="121">
        <f t="shared" si="13"/>
        <v>254</v>
      </c>
      <c r="Y133" s="121">
        <f t="shared" si="13"/>
        <v>678</v>
      </c>
      <c r="Z133" s="121">
        <f t="shared" si="13"/>
        <v>351</v>
      </c>
      <c r="AA133" s="121">
        <f t="shared" si="13"/>
        <v>3811</v>
      </c>
      <c r="AB133" s="121">
        <f t="shared" si="13"/>
        <v>1739</v>
      </c>
      <c r="AC133" s="121"/>
      <c r="AD133" s="70" t="s">
        <v>81</v>
      </c>
      <c r="AE133" s="121">
        <f t="shared" ref="AE133:AR133" si="14">SUM(AE135:AE152)</f>
        <v>360</v>
      </c>
      <c r="AF133" s="121">
        <f t="shared" si="14"/>
        <v>334</v>
      </c>
      <c r="AG133" s="121">
        <f t="shared" si="14"/>
        <v>326</v>
      </c>
      <c r="AH133" s="121">
        <f t="shared" si="14"/>
        <v>300</v>
      </c>
      <c r="AI133" s="121">
        <f t="shared" si="14"/>
        <v>276</v>
      </c>
      <c r="AJ133" s="121">
        <f t="shared" si="14"/>
        <v>1596</v>
      </c>
      <c r="AK133" s="121">
        <f>SUM(AK135:AK152)</f>
        <v>1320</v>
      </c>
      <c r="AL133" s="121">
        <f>SUM(AL135:AL152)</f>
        <v>104</v>
      </c>
      <c r="AM133" s="121">
        <f t="shared" si="14"/>
        <v>1424</v>
      </c>
      <c r="AN133" s="121">
        <f t="shared" si="14"/>
        <v>1559</v>
      </c>
      <c r="AO133" s="121">
        <f t="shared" si="14"/>
        <v>217</v>
      </c>
      <c r="AP133" s="121">
        <f t="shared" si="14"/>
        <v>302</v>
      </c>
      <c r="AQ133" s="121">
        <f t="shared" si="14"/>
        <v>291</v>
      </c>
      <c r="AR133" s="121">
        <f t="shared" si="14"/>
        <v>11</v>
      </c>
    </row>
    <row r="134" spans="1:44">
      <c r="A134" s="96"/>
      <c r="B134" s="70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70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70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</row>
    <row r="135" spans="1:44" ht="15.75" customHeight="1">
      <c r="A135" s="14" t="s">
        <v>318</v>
      </c>
      <c r="B135" s="14" t="s">
        <v>251</v>
      </c>
      <c r="C135" s="14">
        <v>1946</v>
      </c>
      <c r="D135" s="14">
        <v>934</v>
      </c>
      <c r="E135" s="14">
        <v>1626</v>
      </c>
      <c r="F135" s="14">
        <v>791</v>
      </c>
      <c r="G135" s="14">
        <v>1608</v>
      </c>
      <c r="H135" s="14">
        <v>827</v>
      </c>
      <c r="I135" s="14">
        <v>1452</v>
      </c>
      <c r="J135" s="14">
        <v>711</v>
      </c>
      <c r="K135" s="14">
        <v>1253</v>
      </c>
      <c r="L135" s="14">
        <v>609</v>
      </c>
      <c r="M135" s="473">
        <v>7885</v>
      </c>
      <c r="N135" s="473">
        <v>3872</v>
      </c>
      <c r="O135" s="14" t="s">
        <v>318</v>
      </c>
      <c r="P135" s="14" t="s">
        <v>251</v>
      </c>
      <c r="Q135" s="14">
        <v>115</v>
      </c>
      <c r="R135" s="14">
        <v>45</v>
      </c>
      <c r="S135" s="14">
        <v>115</v>
      </c>
      <c r="T135" s="14">
        <v>56</v>
      </c>
      <c r="U135" s="14">
        <v>183</v>
      </c>
      <c r="V135" s="14">
        <v>79</v>
      </c>
      <c r="W135" s="14">
        <v>134</v>
      </c>
      <c r="X135" s="14">
        <v>62</v>
      </c>
      <c r="Y135" s="14">
        <v>126</v>
      </c>
      <c r="Z135" s="14">
        <v>55</v>
      </c>
      <c r="AA135" s="473">
        <v>673</v>
      </c>
      <c r="AB135" s="473">
        <v>297</v>
      </c>
      <c r="AC135" s="14" t="s">
        <v>318</v>
      </c>
      <c r="AD135" s="14" t="s">
        <v>251</v>
      </c>
      <c r="AE135" s="14">
        <v>63</v>
      </c>
      <c r="AF135" s="14">
        <v>59</v>
      </c>
      <c r="AG135" s="14">
        <v>57</v>
      </c>
      <c r="AH135" s="14">
        <v>55</v>
      </c>
      <c r="AI135" s="14">
        <v>49</v>
      </c>
      <c r="AJ135" s="14">
        <v>283</v>
      </c>
      <c r="AK135" s="14">
        <v>213</v>
      </c>
      <c r="AL135" s="14">
        <v>31</v>
      </c>
      <c r="AM135" s="14">
        <v>244</v>
      </c>
      <c r="AN135" s="14">
        <v>300</v>
      </c>
      <c r="AO135" s="14">
        <v>16</v>
      </c>
      <c r="AP135" s="14">
        <v>55</v>
      </c>
      <c r="AQ135" s="14">
        <v>53</v>
      </c>
      <c r="AR135" s="14">
        <v>2</v>
      </c>
    </row>
    <row r="136" spans="1:44" ht="15.75" customHeight="1">
      <c r="A136" s="14" t="s">
        <v>318</v>
      </c>
      <c r="B136" s="14" t="s">
        <v>48</v>
      </c>
      <c r="C136" s="14">
        <v>1717</v>
      </c>
      <c r="D136" s="14">
        <v>840</v>
      </c>
      <c r="E136" s="14">
        <v>1556</v>
      </c>
      <c r="F136" s="14">
        <v>793</v>
      </c>
      <c r="G136" s="14">
        <v>1331</v>
      </c>
      <c r="H136" s="14">
        <v>651</v>
      </c>
      <c r="I136" s="14">
        <v>1168</v>
      </c>
      <c r="J136" s="14">
        <v>578</v>
      </c>
      <c r="K136" s="14">
        <v>1009</v>
      </c>
      <c r="L136" s="14">
        <v>500</v>
      </c>
      <c r="M136" s="473">
        <v>6781</v>
      </c>
      <c r="N136" s="473">
        <v>3362</v>
      </c>
      <c r="O136" s="14" t="s">
        <v>318</v>
      </c>
      <c r="P136" s="14" t="s">
        <v>48</v>
      </c>
      <c r="Q136" s="14">
        <v>89</v>
      </c>
      <c r="R136" s="14">
        <v>38</v>
      </c>
      <c r="S136" s="14">
        <v>103</v>
      </c>
      <c r="T136" s="14">
        <v>50</v>
      </c>
      <c r="U136" s="14">
        <v>137</v>
      </c>
      <c r="V136" s="14">
        <v>55</v>
      </c>
      <c r="W136" s="14">
        <v>72</v>
      </c>
      <c r="X136" s="14">
        <v>29</v>
      </c>
      <c r="Y136" s="14">
        <v>83</v>
      </c>
      <c r="Z136" s="14">
        <v>38</v>
      </c>
      <c r="AA136" s="473">
        <v>484</v>
      </c>
      <c r="AB136" s="473">
        <v>210</v>
      </c>
      <c r="AC136" s="14" t="s">
        <v>318</v>
      </c>
      <c r="AD136" s="14" t="s">
        <v>48</v>
      </c>
      <c r="AE136" s="14">
        <v>54</v>
      </c>
      <c r="AF136" s="14">
        <v>52</v>
      </c>
      <c r="AG136" s="14">
        <v>52</v>
      </c>
      <c r="AH136" s="14">
        <v>50</v>
      </c>
      <c r="AI136" s="14">
        <v>47</v>
      </c>
      <c r="AJ136" s="14">
        <v>255</v>
      </c>
      <c r="AK136" s="14">
        <v>199</v>
      </c>
      <c r="AL136" s="14">
        <v>21</v>
      </c>
      <c r="AM136" s="14">
        <v>220</v>
      </c>
      <c r="AN136" s="14">
        <v>223</v>
      </c>
      <c r="AO136" s="14">
        <v>25</v>
      </c>
      <c r="AP136" s="14">
        <v>56</v>
      </c>
      <c r="AQ136" s="14">
        <v>53</v>
      </c>
      <c r="AR136" s="14">
        <v>3</v>
      </c>
    </row>
    <row r="137" spans="1:44" ht="15.75" customHeight="1">
      <c r="A137" s="14" t="s">
        <v>318</v>
      </c>
      <c r="B137" s="14" t="s">
        <v>229</v>
      </c>
      <c r="C137" s="14">
        <v>302</v>
      </c>
      <c r="D137" s="14">
        <v>154</v>
      </c>
      <c r="E137" s="14">
        <v>226</v>
      </c>
      <c r="F137" s="14">
        <v>131</v>
      </c>
      <c r="G137" s="14">
        <v>239</v>
      </c>
      <c r="H137" s="14">
        <v>118</v>
      </c>
      <c r="I137" s="14">
        <v>151</v>
      </c>
      <c r="J137" s="14">
        <v>73</v>
      </c>
      <c r="K137" s="14">
        <v>136</v>
      </c>
      <c r="L137" s="14">
        <v>62</v>
      </c>
      <c r="M137" s="473">
        <v>1054</v>
      </c>
      <c r="N137" s="473">
        <v>538</v>
      </c>
      <c r="O137" s="14" t="s">
        <v>318</v>
      </c>
      <c r="P137" s="14" t="s">
        <v>229</v>
      </c>
      <c r="Q137" s="14">
        <v>66</v>
      </c>
      <c r="R137" s="14">
        <v>23</v>
      </c>
      <c r="S137" s="14">
        <v>32</v>
      </c>
      <c r="T137" s="14">
        <v>19</v>
      </c>
      <c r="U137" s="14">
        <v>17</v>
      </c>
      <c r="V137" s="14">
        <v>4</v>
      </c>
      <c r="W137" s="14">
        <v>18</v>
      </c>
      <c r="X137" s="14">
        <v>8</v>
      </c>
      <c r="Y137" s="14">
        <v>0</v>
      </c>
      <c r="Z137" s="14">
        <v>0</v>
      </c>
      <c r="AA137" s="473">
        <v>133</v>
      </c>
      <c r="AB137" s="473">
        <v>54</v>
      </c>
      <c r="AC137" s="14" t="s">
        <v>318</v>
      </c>
      <c r="AD137" s="14" t="s">
        <v>229</v>
      </c>
      <c r="AE137" s="14">
        <v>7</v>
      </c>
      <c r="AF137" s="14">
        <v>7</v>
      </c>
      <c r="AG137" s="14">
        <v>7</v>
      </c>
      <c r="AH137" s="14">
        <v>6</v>
      </c>
      <c r="AI137" s="14">
        <v>5</v>
      </c>
      <c r="AJ137" s="14">
        <v>32</v>
      </c>
      <c r="AK137" s="14">
        <v>20</v>
      </c>
      <c r="AL137" s="14">
        <v>6</v>
      </c>
      <c r="AM137" s="14">
        <v>26</v>
      </c>
      <c r="AN137" s="14">
        <v>41</v>
      </c>
      <c r="AO137" s="14">
        <v>2</v>
      </c>
      <c r="AP137" s="14">
        <v>6</v>
      </c>
      <c r="AQ137" s="14">
        <v>5</v>
      </c>
      <c r="AR137" s="14">
        <v>1</v>
      </c>
    </row>
    <row r="138" spans="1:44" ht="15.75" customHeight="1">
      <c r="A138" s="14" t="s">
        <v>318</v>
      </c>
      <c r="B138" s="14" t="s">
        <v>230</v>
      </c>
      <c r="C138" s="14">
        <v>53</v>
      </c>
      <c r="D138" s="14">
        <v>19</v>
      </c>
      <c r="E138" s="14">
        <v>53</v>
      </c>
      <c r="F138" s="14">
        <v>27</v>
      </c>
      <c r="G138" s="14">
        <v>43</v>
      </c>
      <c r="H138" s="14">
        <v>21</v>
      </c>
      <c r="I138" s="14">
        <v>34</v>
      </c>
      <c r="J138" s="14">
        <v>19</v>
      </c>
      <c r="K138" s="14">
        <v>24</v>
      </c>
      <c r="L138" s="14">
        <v>11</v>
      </c>
      <c r="M138" s="473">
        <v>207</v>
      </c>
      <c r="N138" s="473">
        <v>97</v>
      </c>
      <c r="O138" s="14" t="s">
        <v>318</v>
      </c>
      <c r="P138" s="14" t="s">
        <v>230</v>
      </c>
      <c r="Q138" s="14">
        <v>2</v>
      </c>
      <c r="R138" s="14">
        <v>1</v>
      </c>
      <c r="S138" s="14">
        <v>6</v>
      </c>
      <c r="T138" s="14">
        <v>4</v>
      </c>
      <c r="U138" s="14">
        <v>6</v>
      </c>
      <c r="V138" s="14">
        <v>0</v>
      </c>
      <c r="W138" s="14">
        <v>4</v>
      </c>
      <c r="X138" s="14">
        <v>3</v>
      </c>
      <c r="Y138" s="14">
        <v>0</v>
      </c>
      <c r="Z138" s="14">
        <v>0</v>
      </c>
      <c r="AA138" s="473">
        <v>18</v>
      </c>
      <c r="AB138" s="473">
        <v>8</v>
      </c>
      <c r="AC138" s="14" t="s">
        <v>318</v>
      </c>
      <c r="AD138" s="14" t="s">
        <v>230</v>
      </c>
      <c r="AE138" s="14">
        <v>1</v>
      </c>
      <c r="AF138" s="14">
        <v>1</v>
      </c>
      <c r="AG138" s="14">
        <v>1</v>
      </c>
      <c r="AH138" s="14">
        <v>1</v>
      </c>
      <c r="AI138" s="14">
        <v>1</v>
      </c>
      <c r="AJ138" s="14">
        <v>5</v>
      </c>
      <c r="AK138" s="14">
        <v>5</v>
      </c>
      <c r="AL138" s="14">
        <v>0</v>
      </c>
      <c r="AM138" s="14">
        <v>5</v>
      </c>
      <c r="AN138" s="14">
        <v>5</v>
      </c>
      <c r="AO138" s="14">
        <v>1</v>
      </c>
      <c r="AP138" s="14">
        <v>1</v>
      </c>
      <c r="AQ138" s="14">
        <v>1</v>
      </c>
      <c r="AR138" s="14">
        <v>0</v>
      </c>
    </row>
    <row r="139" spans="1:44" ht="15.75" customHeight="1">
      <c r="A139" s="14" t="s">
        <v>318</v>
      </c>
      <c r="B139" s="14" t="s">
        <v>49</v>
      </c>
      <c r="C139" s="14">
        <v>1415</v>
      </c>
      <c r="D139" s="14">
        <v>726</v>
      </c>
      <c r="E139" s="14">
        <v>1151</v>
      </c>
      <c r="F139" s="14">
        <v>560</v>
      </c>
      <c r="G139" s="14">
        <v>1022</v>
      </c>
      <c r="H139" s="14">
        <v>517</v>
      </c>
      <c r="I139" s="14">
        <v>874</v>
      </c>
      <c r="J139" s="14">
        <v>438</v>
      </c>
      <c r="K139" s="14">
        <v>678</v>
      </c>
      <c r="L139" s="14">
        <v>368</v>
      </c>
      <c r="M139" s="473">
        <v>5140</v>
      </c>
      <c r="N139" s="473">
        <v>2609</v>
      </c>
      <c r="O139" s="14" t="s">
        <v>318</v>
      </c>
      <c r="P139" s="14" t="s">
        <v>49</v>
      </c>
      <c r="Q139" s="14">
        <v>100</v>
      </c>
      <c r="R139" s="14">
        <v>44</v>
      </c>
      <c r="S139" s="14">
        <v>147</v>
      </c>
      <c r="T139" s="14">
        <v>57</v>
      </c>
      <c r="U139" s="14">
        <v>123</v>
      </c>
      <c r="V139" s="14">
        <v>53</v>
      </c>
      <c r="W139" s="14">
        <v>108</v>
      </c>
      <c r="X139" s="14">
        <v>53</v>
      </c>
      <c r="Y139" s="14">
        <v>41</v>
      </c>
      <c r="Z139" s="14">
        <v>24</v>
      </c>
      <c r="AA139" s="473">
        <v>519</v>
      </c>
      <c r="AB139" s="473">
        <v>231</v>
      </c>
      <c r="AC139" s="14" t="s">
        <v>318</v>
      </c>
      <c r="AD139" s="14" t="s">
        <v>49</v>
      </c>
      <c r="AE139" s="14">
        <v>48</v>
      </c>
      <c r="AF139" s="14">
        <v>46</v>
      </c>
      <c r="AG139" s="14">
        <v>43</v>
      </c>
      <c r="AH139" s="14">
        <v>37</v>
      </c>
      <c r="AI139" s="14">
        <v>29</v>
      </c>
      <c r="AJ139" s="14">
        <v>203</v>
      </c>
      <c r="AK139" s="14">
        <v>144</v>
      </c>
      <c r="AL139" s="14">
        <v>10</v>
      </c>
      <c r="AM139" s="14">
        <v>154</v>
      </c>
      <c r="AN139" s="14">
        <v>148</v>
      </c>
      <c r="AO139" s="14">
        <v>18</v>
      </c>
      <c r="AP139" s="14">
        <v>42</v>
      </c>
      <c r="AQ139" s="14">
        <v>40</v>
      </c>
      <c r="AR139" s="14">
        <v>2</v>
      </c>
    </row>
    <row r="140" spans="1:44" ht="15.75" customHeight="1">
      <c r="A140" s="14" t="s">
        <v>319</v>
      </c>
      <c r="B140" s="14" t="s">
        <v>320</v>
      </c>
      <c r="C140" s="14">
        <v>1050</v>
      </c>
      <c r="D140" s="14">
        <v>532</v>
      </c>
      <c r="E140" s="14">
        <v>804</v>
      </c>
      <c r="F140" s="14">
        <v>390</v>
      </c>
      <c r="G140" s="14">
        <v>844</v>
      </c>
      <c r="H140" s="14">
        <v>434</v>
      </c>
      <c r="I140" s="14">
        <v>666</v>
      </c>
      <c r="J140" s="14">
        <v>327</v>
      </c>
      <c r="K140" s="14">
        <v>665</v>
      </c>
      <c r="L140" s="14">
        <v>348</v>
      </c>
      <c r="M140" s="473">
        <v>4029</v>
      </c>
      <c r="N140" s="473">
        <v>2031</v>
      </c>
      <c r="O140" s="14" t="s">
        <v>319</v>
      </c>
      <c r="P140" s="14" t="s">
        <v>320</v>
      </c>
      <c r="Q140" s="14">
        <v>122</v>
      </c>
      <c r="R140" s="14">
        <v>55</v>
      </c>
      <c r="S140" s="14">
        <v>136</v>
      </c>
      <c r="T140" s="14">
        <v>65</v>
      </c>
      <c r="U140" s="14">
        <v>121</v>
      </c>
      <c r="V140" s="14">
        <v>57</v>
      </c>
      <c r="W140" s="14">
        <v>56</v>
      </c>
      <c r="X140" s="14">
        <v>27</v>
      </c>
      <c r="Y140" s="14">
        <v>114</v>
      </c>
      <c r="Z140" s="14">
        <v>65</v>
      </c>
      <c r="AA140" s="473">
        <v>549</v>
      </c>
      <c r="AB140" s="473">
        <v>269</v>
      </c>
      <c r="AC140" s="14" t="s">
        <v>319</v>
      </c>
      <c r="AD140" s="14" t="s">
        <v>320</v>
      </c>
      <c r="AE140" s="14">
        <v>25</v>
      </c>
      <c r="AF140" s="14">
        <v>24</v>
      </c>
      <c r="AG140" s="14">
        <v>25</v>
      </c>
      <c r="AH140" s="14">
        <v>20</v>
      </c>
      <c r="AI140" s="14">
        <v>21</v>
      </c>
      <c r="AJ140" s="14">
        <v>115</v>
      </c>
      <c r="AK140" s="14">
        <v>80</v>
      </c>
      <c r="AL140" s="14">
        <v>9</v>
      </c>
      <c r="AM140" s="14">
        <v>89</v>
      </c>
      <c r="AN140" s="14">
        <v>100</v>
      </c>
      <c r="AO140" s="14">
        <v>8</v>
      </c>
      <c r="AP140" s="14">
        <v>19</v>
      </c>
      <c r="AQ140" s="14">
        <v>19</v>
      </c>
      <c r="AR140" s="14">
        <v>0</v>
      </c>
    </row>
    <row r="141" spans="1:44" ht="15.75" customHeight="1">
      <c r="A141" s="14" t="s">
        <v>319</v>
      </c>
      <c r="B141" s="14" t="s">
        <v>321</v>
      </c>
      <c r="C141" s="14">
        <v>332</v>
      </c>
      <c r="D141" s="14">
        <v>156</v>
      </c>
      <c r="E141" s="14">
        <v>282</v>
      </c>
      <c r="F141" s="14">
        <v>147</v>
      </c>
      <c r="G141" s="14">
        <v>349</v>
      </c>
      <c r="H141" s="14">
        <v>178</v>
      </c>
      <c r="I141" s="14">
        <v>310</v>
      </c>
      <c r="J141" s="14">
        <v>158</v>
      </c>
      <c r="K141" s="14">
        <v>356</v>
      </c>
      <c r="L141" s="14">
        <v>182</v>
      </c>
      <c r="M141" s="473">
        <v>1629</v>
      </c>
      <c r="N141" s="473">
        <v>821</v>
      </c>
      <c r="O141" s="14" t="s">
        <v>319</v>
      </c>
      <c r="P141" s="14" t="s">
        <v>321</v>
      </c>
      <c r="Q141" s="14">
        <v>21</v>
      </c>
      <c r="R141" s="14">
        <v>10</v>
      </c>
      <c r="S141" s="14">
        <v>33</v>
      </c>
      <c r="T141" s="14">
        <v>16</v>
      </c>
      <c r="U141" s="14">
        <v>57</v>
      </c>
      <c r="V141" s="14">
        <v>25</v>
      </c>
      <c r="W141" s="14">
        <v>34</v>
      </c>
      <c r="X141" s="14">
        <v>11</v>
      </c>
      <c r="Y141" s="14">
        <v>59</v>
      </c>
      <c r="Z141" s="14">
        <v>33</v>
      </c>
      <c r="AA141" s="473">
        <v>204</v>
      </c>
      <c r="AB141" s="473">
        <v>95</v>
      </c>
      <c r="AC141" s="14" t="s">
        <v>319</v>
      </c>
      <c r="AD141" s="14" t="s">
        <v>321</v>
      </c>
      <c r="AE141" s="14">
        <v>9</v>
      </c>
      <c r="AF141" s="14">
        <v>9</v>
      </c>
      <c r="AG141" s="14">
        <v>10</v>
      </c>
      <c r="AH141" s="14">
        <v>8</v>
      </c>
      <c r="AI141" s="14">
        <v>8</v>
      </c>
      <c r="AJ141" s="14">
        <v>44</v>
      </c>
      <c r="AK141" s="14">
        <v>41</v>
      </c>
      <c r="AL141" s="14">
        <v>1</v>
      </c>
      <c r="AM141" s="14">
        <v>42</v>
      </c>
      <c r="AN141" s="14">
        <v>38</v>
      </c>
      <c r="AO141" s="14">
        <v>7</v>
      </c>
      <c r="AP141" s="14">
        <v>8</v>
      </c>
      <c r="AQ141" s="14">
        <v>8</v>
      </c>
      <c r="AR141" s="14">
        <v>0</v>
      </c>
    </row>
    <row r="142" spans="1:44" ht="15.75" customHeight="1">
      <c r="A142" s="14" t="s">
        <v>319</v>
      </c>
      <c r="B142" s="14" t="s">
        <v>252</v>
      </c>
      <c r="C142" s="14">
        <v>395</v>
      </c>
      <c r="D142" s="14">
        <v>207</v>
      </c>
      <c r="E142" s="14">
        <v>403</v>
      </c>
      <c r="F142" s="14">
        <v>215</v>
      </c>
      <c r="G142" s="14">
        <v>403</v>
      </c>
      <c r="H142" s="14">
        <v>206</v>
      </c>
      <c r="I142" s="14">
        <v>439</v>
      </c>
      <c r="J142" s="14">
        <v>210</v>
      </c>
      <c r="K142" s="14">
        <v>390</v>
      </c>
      <c r="L142" s="14">
        <v>193</v>
      </c>
      <c r="M142" s="473">
        <v>2030</v>
      </c>
      <c r="N142" s="473">
        <v>1031</v>
      </c>
      <c r="O142" s="14" t="s">
        <v>319</v>
      </c>
      <c r="P142" s="14" t="s">
        <v>252</v>
      </c>
      <c r="Q142" s="14">
        <v>0</v>
      </c>
      <c r="R142" s="14">
        <v>0</v>
      </c>
      <c r="S142" s="14">
        <v>48</v>
      </c>
      <c r="T142" s="14">
        <v>26</v>
      </c>
      <c r="U142" s="14">
        <v>62</v>
      </c>
      <c r="V142" s="14">
        <v>31</v>
      </c>
      <c r="W142" s="14">
        <v>0</v>
      </c>
      <c r="X142" s="14">
        <v>0</v>
      </c>
      <c r="Y142" s="14">
        <v>35</v>
      </c>
      <c r="Z142" s="14">
        <v>18</v>
      </c>
      <c r="AA142" s="473">
        <v>145</v>
      </c>
      <c r="AB142" s="473">
        <v>75</v>
      </c>
      <c r="AC142" s="14" t="s">
        <v>319</v>
      </c>
      <c r="AD142" s="14" t="s">
        <v>252</v>
      </c>
      <c r="AE142" s="14">
        <v>10</v>
      </c>
      <c r="AF142" s="14">
        <v>9</v>
      </c>
      <c r="AG142" s="14">
        <v>9</v>
      </c>
      <c r="AH142" s="14">
        <v>11</v>
      </c>
      <c r="AI142" s="14">
        <v>9</v>
      </c>
      <c r="AJ142" s="14">
        <v>48</v>
      </c>
      <c r="AK142" s="14">
        <v>41</v>
      </c>
      <c r="AL142" s="14">
        <v>4</v>
      </c>
      <c r="AM142" s="14">
        <v>45</v>
      </c>
      <c r="AN142" s="14">
        <v>52</v>
      </c>
      <c r="AO142" s="14">
        <v>7</v>
      </c>
      <c r="AP142" s="14">
        <v>8</v>
      </c>
      <c r="AQ142" s="14">
        <v>8</v>
      </c>
      <c r="AR142" s="14">
        <v>0</v>
      </c>
    </row>
    <row r="143" spans="1:44" ht="15.75" customHeight="1">
      <c r="A143" s="14" t="s">
        <v>319</v>
      </c>
      <c r="B143" s="14" t="s">
        <v>322</v>
      </c>
      <c r="C143" s="14">
        <v>90</v>
      </c>
      <c r="D143" s="14">
        <v>41</v>
      </c>
      <c r="E143" s="14">
        <v>73</v>
      </c>
      <c r="F143" s="14">
        <v>38</v>
      </c>
      <c r="G143" s="14">
        <v>51</v>
      </c>
      <c r="H143" s="14">
        <v>25</v>
      </c>
      <c r="I143" s="14">
        <v>54</v>
      </c>
      <c r="J143" s="14">
        <v>32</v>
      </c>
      <c r="K143" s="14">
        <v>32</v>
      </c>
      <c r="L143" s="14">
        <v>23</v>
      </c>
      <c r="M143" s="473">
        <v>300</v>
      </c>
      <c r="N143" s="473">
        <v>159</v>
      </c>
      <c r="O143" s="14" t="s">
        <v>319</v>
      </c>
      <c r="P143" s="14" t="s">
        <v>322</v>
      </c>
      <c r="Q143" s="14">
        <v>8</v>
      </c>
      <c r="R143" s="14">
        <v>3</v>
      </c>
      <c r="S143" s="14">
        <v>7</v>
      </c>
      <c r="T143" s="14">
        <v>5</v>
      </c>
      <c r="U143" s="14">
        <v>7</v>
      </c>
      <c r="V143" s="14">
        <v>4</v>
      </c>
      <c r="W143" s="14">
        <v>12</v>
      </c>
      <c r="X143" s="14">
        <v>6</v>
      </c>
      <c r="Y143" s="14">
        <v>0</v>
      </c>
      <c r="Z143" s="14">
        <v>0</v>
      </c>
      <c r="AA143" s="473">
        <v>34</v>
      </c>
      <c r="AB143" s="473">
        <v>18</v>
      </c>
      <c r="AC143" s="14" t="s">
        <v>319</v>
      </c>
      <c r="AD143" s="14" t="s">
        <v>322</v>
      </c>
      <c r="AE143" s="14">
        <v>3</v>
      </c>
      <c r="AF143" s="14">
        <v>3</v>
      </c>
      <c r="AG143" s="14">
        <v>3</v>
      </c>
      <c r="AH143" s="14">
        <v>3</v>
      </c>
      <c r="AI143" s="14">
        <v>2</v>
      </c>
      <c r="AJ143" s="14">
        <v>14</v>
      </c>
      <c r="AK143" s="14">
        <v>11</v>
      </c>
      <c r="AL143" s="14">
        <v>0</v>
      </c>
      <c r="AM143" s="14">
        <v>11</v>
      </c>
      <c r="AN143" s="14">
        <v>18</v>
      </c>
      <c r="AO143" s="14">
        <v>2</v>
      </c>
      <c r="AP143" s="14">
        <v>3</v>
      </c>
      <c r="AQ143" s="14">
        <v>3</v>
      </c>
      <c r="AR143" s="14">
        <v>0</v>
      </c>
    </row>
    <row r="144" spans="1:44" s="98" customFormat="1" ht="15.75" customHeight="1">
      <c r="A144" s="14" t="s">
        <v>319</v>
      </c>
      <c r="B144" s="14" t="s">
        <v>253</v>
      </c>
      <c r="C144" s="14">
        <v>294</v>
      </c>
      <c r="D144" s="14">
        <v>146</v>
      </c>
      <c r="E144" s="14">
        <v>264</v>
      </c>
      <c r="F144" s="14">
        <v>130</v>
      </c>
      <c r="G144" s="14">
        <v>189</v>
      </c>
      <c r="H144" s="14">
        <v>98</v>
      </c>
      <c r="I144" s="14">
        <v>182</v>
      </c>
      <c r="J144" s="14">
        <v>98</v>
      </c>
      <c r="K144" s="14">
        <v>132</v>
      </c>
      <c r="L144" s="14">
        <v>68</v>
      </c>
      <c r="M144" s="473">
        <v>1061</v>
      </c>
      <c r="N144" s="473">
        <v>540</v>
      </c>
      <c r="O144" s="14" t="s">
        <v>319</v>
      </c>
      <c r="P144" s="14" t="s">
        <v>253</v>
      </c>
      <c r="Q144" s="14">
        <v>15</v>
      </c>
      <c r="R144" s="14">
        <v>11</v>
      </c>
      <c r="S144" s="14">
        <v>47</v>
      </c>
      <c r="T144" s="14">
        <v>23</v>
      </c>
      <c r="U144" s="14">
        <v>37</v>
      </c>
      <c r="V144" s="14">
        <v>16</v>
      </c>
      <c r="W144" s="14">
        <v>16</v>
      </c>
      <c r="X144" s="14">
        <v>9</v>
      </c>
      <c r="Y144" s="14">
        <v>12</v>
      </c>
      <c r="Z144" s="14">
        <v>9</v>
      </c>
      <c r="AA144" s="473">
        <v>127</v>
      </c>
      <c r="AB144" s="473">
        <v>68</v>
      </c>
      <c r="AC144" s="14" t="s">
        <v>319</v>
      </c>
      <c r="AD144" s="14" t="s">
        <v>253</v>
      </c>
      <c r="AE144" s="14">
        <v>8</v>
      </c>
      <c r="AF144" s="14">
        <v>8</v>
      </c>
      <c r="AG144" s="14">
        <v>7</v>
      </c>
      <c r="AH144" s="14">
        <v>7</v>
      </c>
      <c r="AI144" s="14">
        <v>5</v>
      </c>
      <c r="AJ144" s="14">
        <v>35</v>
      </c>
      <c r="AK144" s="14">
        <v>30</v>
      </c>
      <c r="AL144" s="14">
        <v>3</v>
      </c>
      <c r="AM144" s="14">
        <v>33</v>
      </c>
      <c r="AN144" s="14">
        <v>38</v>
      </c>
      <c r="AO144" s="14">
        <v>6</v>
      </c>
      <c r="AP144" s="14">
        <v>8</v>
      </c>
      <c r="AQ144" s="14">
        <v>7</v>
      </c>
      <c r="AR144" s="14">
        <v>1</v>
      </c>
    </row>
    <row r="145" spans="1:44" ht="15.75" customHeight="1">
      <c r="A145" s="14" t="s">
        <v>319</v>
      </c>
      <c r="B145" s="14" t="s">
        <v>234</v>
      </c>
      <c r="C145" s="14">
        <v>284</v>
      </c>
      <c r="D145" s="14">
        <v>139</v>
      </c>
      <c r="E145" s="14">
        <v>206</v>
      </c>
      <c r="F145" s="14">
        <v>115</v>
      </c>
      <c r="G145" s="14">
        <v>189</v>
      </c>
      <c r="H145" s="14">
        <v>87</v>
      </c>
      <c r="I145" s="14">
        <v>187</v>
      </c>
      <c r="J145" s="14">
        <v>94</v>
      </c>
      <c r="K145" s="14">
        <v>131</v>
      </c>
      <c r="L145" s="14">
        <v>67</v>
      </c>
      <c r="M145" s="473">
        <v>997</v>
      </c>
      <c r="N145" s="473">
        <v>502</v>
      </c>
      <c r="O145" s="14" t="s">
        <v>319</v>
      </c>
      <c r="P145" s="14" t="s">
        <v>234</v>
      </c>
      <c r="Q145" s="14">
        <v>37</v>
      </c>
      <c r="R145" s="14">
        <v>15</v>
      </c>
      <c r="S145" s="14">
        <v>15</v>
      </c>
      <c r="T145" s="14">
        <v>7</v>
      </c>
      <c r="U145" s="14">
        <v>27</v>
      </c>
      <c r="V145" s="14">
        <v>9</v>
      </c>
      <c r="W145" s="14">
        <v>6</v>
      </c>
      <c r="X145" s="14">
        <v>3</v>
      </c>
      <c r="Y145" s="14">
        <v>5</v>
      </c>
      <c r="Z145" s="14">
        <v>3</v>
      </c>
      <c r="AA145" s="473">
        <v>90</v>
      </c>
      <c r="AB145" s="473">
        <v>37</v>
      </c>
      <c r="AC145" s="14" t="s">
        <v>319</v>
      </c>
      <c r="AD145" s="14" t="s">
        <v>234</v>
      </c>
      <c r="AE145" s="14">
        <v>7</v>
      </c>
      <c r="AF145" s="14">
        <v>6</v>
      </c>
      <c r="AG145" s="14">
        <v>7</v>
      </c>
      <c r="AH145" s="14">
        <v>7</v>
      </c>
      <c r="AI145" s="14">
        <v>6</v>
      </c>
      <c r="AJ145" s="14">
        <v>33</v>
      </c>
      <c r="AK145" s="14">
        <v>24</v>
      </c>
      <c r="AL145" s="14">
        <v>3</v>
      </c>
      <c r="AM145" s="14">
        <v>27</v>
      </c>
      <c r="AN145" s="14">
        <v>26</v>
      </c>
      <c r="AO145" s="14">
        <v>1</v>
      </c>
      <c r="AP145" s="14">
        <v>7</v>
      </c>
      <c r="AQ145" s="14">
        <v>6</v>
      </c>
      <c r="AR145" s="14">
        <v>1</v>
      </c>
    </row>
    <row r="146" spans="1:44" ht="15.75" customHeight="1">
      <c r="A146" s="14" t="s">
        <v>440</v>
      </c>
      <c r="B146" s="14" t="s">
        <v>323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473">
        <v>0</v>
      </c>
      <c r="N146" s="473">
        <v>0</v>
      </c>
      <c r="O146" s="14" t="s">
        <v>440</v>
      </c>
      <c r="P146" s="14" t="s">
        <v>323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473">
        <v>0</v>
      </c>
      <c r="AB146" s="473">
        <v>0</v>
      </c>
      <c r="AC146" s="14" t="s">
        <v>440</v>
      </c>
      <c r="AD146" s="14" t="s">
        <v>323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</row>
    <row r="147" spans="1:44" ht="15.75" customHeight="1">
      <c r="A147" s="14" t="s">
        <v>440</v>
      </c>
      <c r="B147" s="14" t="s">
        <v>231</v>
      </c>
      <c r="C147" s="14">
        <v>289</v>
      </c>
      <c r="D147" s="14">
        <v>122</v>
      </c>
      <c r="E147" s="14">
        <v>222</v>
      </c>
      <c r="F147" s="14">
        <v>101</v>
      </c>
      <c r="G147" s="14">
        <v>174</v>
      </c>
      <c r="H147" s="14">
        <v>70</v>
      </c>
      <c r="I147" s="14">
        <v>185</v>
      </c>
      <c r="J147" s="14">
        <v>87</v>
      </c>
      <c r="K147" s="14">
        <v>157</v>
      </c>
      <c r="L147" s="14">
        <v>60</v>
      </c>
      <c r="M147" s="473">
        <v>1027</v>
      </c>
      <c r="N147" s="473">
        <v>440</v>
      </c>
      <c r="O147" s="14" t="s">
        <v>440</v>
      </c>
      <c r="P147" s="14" t="s">
        <v>231</v>
      </c>
      <c r="Q147" s="14">
        <v>0</v>
      </c>
      <c r="R147" s="14">
        <v>0</v>
      </c>
      <c r="S147" s="14">
        <v>24</v>
      </c>
      <c r="T147" s="14">
        <v>8</v>
      </c>
      <c r="U147" s="14">
        <v>28</v>
      </c>
      <c r="V147" s="14">
        <v>8</v>
      </c>
      <c r="W147" s="14">
        <v>28</v>
      </c>
      <c r="X147" s="14">
        <v>18</v>
      </c>
      <c r="Y147" s="14">
        <v>0</v>
      </c>
      <c r="Z147" s="14">
        <v>0</v>
      </c>
      <c r="AA147" s="473">
        <v>80</v>
      </c>
      <c r="AB147" s="473">
        <v>34</v>
      </c>
      <c r="AC147" s="14" t="s">
        <v>440</v>
      </c>
      <c r="AD147" s="14" t="s">
        <v>231</v>
      </c>
      <c r="AE147" s="14">
        <v>7</v>
      </c>
      <c r="AF147" s="14">
        <v>5</v>
      </c>
      <c r="AG147" s="14">
        <v>4</v>
      </c>
      <c r="AH147" s="14">
        <v>4</v>
      </c>
      <c r="AI147" s="14">
        <v>3</v>
      </c>
      <c r="AJ147" s="14">
        <v>23</v>
      </c>
      <c r="AK147" s="14">
        <v>23</v>
      </c>
      <c r="AL147" s="14">
        <v>2</v>
      </c>
      <c r="AM147" s="14">
        <v>25</v>
      </c>
      <c r="AN147" s="14">
        <v>26</v>
      </c>
      <c r="AO147" s="14">
        <v>1</v>
      </c>
      <c r="AP147" s="14">
        <v>4</v>
      </c>
      <c r="AQ147" s="14">
        <v>4</v>
      </c>
      <c r="AR147" s="14">
        <v>0</v>
      </c>
    </row>
    <row r="148" spans="1:44" ht="15.75" customHeight="1">
      <c r="A148" s="14" t="s">
        <v>440</v>
      </c>
      <c r="B148" s="14" t="s">
        <v>232</v>
      </c>
      <c r="C148" s="14">
        <v>15</v>
      </c>
      <c r="D148" s="14">
        <v>12</v>
      </c>
      <c r="E148" s="14">
        <v>10</v>
      </c>
      <c r="F148" s="14">
        <v>6</v>
      </c>
      <c r="G148" s="14">
        <v>2</v>
      </c>
      <c r="H148" s="14">
        <v>1</v>
      </c>
      <c r="I148" s="14">
        <v>11</v>
      </c>
      <c r="J148" s="14">
        <v>7</v>
      </c>
      <c r="K148" s="14">
        <v>26</v>
      </c>
      <c r="L148" s="14">
        <v>16</v>
      </c>
      <c r="M148" s="473">
        <v>64</v>
      </c>
      <c r="N148" s="473">
        <v>42</v>
      </c>
      <c r="O148" s="14" t="s">
        <v>440</v>
      </c>
      <c r="P148" s="14" t="s">
        <v>232</v>
      </c>
      <c r="Q148" s="14">
        <v>0</v>
      </c>
      <c r="R148" s="14">
        <v>0</v>
      </c>
      <c r="S148" s="14">
        <v>3</v>
      </c>
      <c r="T148" s="14">
        <v>1</v>
      </c>
      <c r="U148" s="14">
        <v>0</v>
      </c>
      <c r="V148" s="14">
        <v>0</v>
      </c>
      <c r="W148" s="14">
        <v>0</v>
      </c>
      <c r="X148" s="14">
        <v>0</v>
      </c>
      <c r="Y148" s="14">
        <v>7</v>
      </c>
      <c r="Z148" s="14">
        <v>3</v>
      </c>
      <c r="AA148" s="473">
        <v>10</v>
      </c>
      <c r="AB148" s="473">
        <v>4</v>
      </c>
      <c r="AC148" s="14" t="s">
        <v>440</v>
      </c>
      <c r="AD148" s="14" t="s">
        <v>232</v>
      </c>
      <c r="AE148" s="14">
        <v>1</v>
      </c>
      <c r="AF148" s="14">
        <v>1</v>
      </c>
      <c r="AG148" s="14">
        <v>1</v>
      </c>
      <c r="AH148" s="14">
        <v>1</v>
      </c>
      <c r="AI148" s="14">
        <v>1</v>
      </c>
      <c r="AJ148" s="14">
        <v>5</v>
      </c>
      <c r="AK148" s="14">
        <v>2</v>
      </c>
      <c r="AL148" s="14">
        <v>1</v>
      </c>
      <c r="AM148" s="14">
        <v>3</v>
      </c>
      <c r="AN148" s="14">
        <v>4</v>
      </c>
      <c r="AO148" s="14">
        <v>1</v>
      </c>
      <c r="AP148" s="14">
        <v>1</v>
      </c>
      <c r="AQ148" s="14">
        <v>1</v>
      </c>
      <c r="AR148" s="14">
        <v>0</v>
      </c>
    </row>
    <row r="149" spans="1:44" ht="15.75" customHeight="1">
      <c r="A149" s="14" t="s">
        <v>440</v>
      </c>
      <c r="B149" s="14" t="s">
        <v>174</v>
      </c>
      <c r="C149" s="14">
        <v>3992</v>
      </c>
      <c r="D149" s="14">
        <v>1905</v>
      </c>
      <c r="E149" s="14">
        <v>3258</v>
      </c>
      <c r="F149" s="14">
        <v>1637</v>
      </c>
      <c r="G149" s="14">
        <v>3119</v>
      </c>
      <c r="H149" s="14">
        <v>1582</v>
      </c>
      <c r="I149" s="14">
        <v>2737</v>
      </c>
      <c r="J149" s="14">
        <v>1416</v>
      </c>
      <c r="K149" s="14">
        <v>2439</v>
      </c>
      <c r="L149" s="14">
        <v>1231</v>
      </c>
      <c r="M149" s="473">
        <v>15545</v>
      </c>
      <c r="N149" s="473">
        <v>7771</v>
      </c>
      <c r="O149" s="14" t="s">
        <v>440</v>
      </c>
      <c r="P149" s="14" t="s">
        <v>174</v>
      </c>
      <c r="Q149" s="14">
        <v>11</v>
      </c>
      <c r="R149" s="14">
        <v>3</v>
      </c>
      <c r="S149" s="14">
        <v>179</v>
      </c>
      <c r="T149" s="14">
        <v>60</v>
      </c>
      <c r="U149" s="14">
        <v>198</v>
      </c>
      <c r="V149" s="14">
        <v>97</v>
      </c>
      <c r="W149" s="14">
        <v>39</v>
      </c>
      <c r="X149" s="14">
        <v>20</v>
      </c>
      <c r="Y149" s="14">
        <v>164</v>
      </c>
      <c r="Z149" s="14">
        <v>83</v>
      </c>
      <c r="AA149" s="473">
        <v>591</v>
      </c>
      <c r="AB149" s="473">
        <v>263</v>
      </c>
      <c r="AC149" s="14" t="s">
        <v>440</v>
      </c>
      <c r="AD149" s="14" t="s">
        <v>174</v>
      </c>
      <c r="AE149" s="14">
        <v>101</v>
      </c>
      <c r="AF149" s="14">
        <v>89</v>
      </c>
      <c r="AG149" s="14">
        <v>85</v>
      </c>
      <c r="AH149" s="14">
        <v>78</v>
      </c>
      <c r="AI149" s="14">
        <v>77</v>
      </c>
      <c r="AJ149" s="14">
        <v>430</v>
      </c>
      <c r="AK149" s="14">
        <v>412</v>
      </c>
      <c r="AL149" s="14">
        <v>11</v>
      </c>
      <c r="AM149" s="14">
        <v>423</v>
      </c>
      <c r="AN149" s="14">
        <v>463</v>
      </c>
      <c r="AO149" s="14">
        <v>108</v>
      </c>
      <c r="AP149" s="14">
        <v>68</v>
      </c>
      <c r="AQ149" s="14">
        <v>68</v>
      </c>
      <c r="AR149" s="14">
        <v>0</v>
      </c>
    </row>
    <row r="150" spans="1:44" ht="15.75" customHeight="1">
      <c r="A150" s="14" t="s">
        <v>440</v>
      </c>
      <c r="B150" s="14" t="s">
        <v>324</v>
      </c>
      <c r="C150" s="14">
        <v>175</v>
      </c>
      <c r="D150" s="14">
        <v>100</v>
      </c>
      <c r="E150" s="14">
        <v>118</v>
      </c>
      <c r="F150" s="14">
        <v>53</v>
      </c>
      <c r="G150" s="14">
        <v>144</v>
      </c>
      <c r="H150" s="14">
        <v>82</v>
      </c>
      <c r="I150" s="14">
        <v>104</v>
      </c>
      <c r="J150" s="14">
        <v>48</v>
      </c>
      <c r="K150" s="14">
        <v>121</v>
      </c>
      <c r="L150" s="14">
        <v>61</v>
      </c>
      <c r="M150" s="473">
        <v>662</v>
      </c>
      <c r="N150" s="473">
        <v>344</v>
      </c>
      <c r="O150" s="14" t="s">
        <v>440</v>
      </c>
      <c r="P150" s="14" t="s">
        <v>324</v>
      </c>
      <c r="Q150" s="14">
        <v>2</v>
      </c>
      <c r="R150" s="14">
        <v>1</v>
      </c>
      <c r="S150" s="14">
        <v>14</v>
      </c>
      <c r="T150" s="14">
        <v>8</v>
      </c>
      <c r="U150" s="14">
        <v>27</v>
      </c>
      <c r="V150" s="14">
        <v>12</v>
      </c>
      <c r="W150" s="14">
        <v>0</v>
      </c>
      <c r="X150" s="14">
        <v>0</v>
      </c>
      <c r="Y150" s="14">
        <v>23</v>
      </c>
      <c r="Z150" s="14">
        <v>12</v>
      </c>
      <c r="AA150" s="473">
        <v>66</v>
      </c>
      <c r="AB150" s="473">
        <v>33</v>
      </c>
      <c r="AC150" s="14" t="s">
        <v>440</v>
      </c>
      <c r="AD150" s="14" t="s">
        <v>324</v>
      </c>
      <c r="AE150" s="14">
        <v>5</v>
      </c>
      <c r="AF150" s="14">
        <v>4</v>
      </c>
      <c r="AG150" s="14">
        <v>4</v>
      </c>
      <c r="AH150" s="14">
        <v>4</v>
      </c>
      <c r="AI150" s="14">
        <v>4</v>
      </c>
      <c r="AJ150" s="14">
        <v>21</v>
      </c>
      <c r="AK150" s="14">
        <v>17</v>
      </c>
      <c r="AL150" s="14">
        <v>2</v>
      </c>
      <c r="AM150" s="14">
        <v>19</v>
      </c>
      <c r="AN150" s="14">
        <v>19</v>
      </c>
      <c r="AO150" s="14">
        <v>1</v>
      </c>
      <c r="AP150" s="14">
        <v>6</v>
      </c>
      <c r="AQ150" s="14">
        <v>5</v>
      </c>
      <c r="AR150" s="14">
        <v>1</v>
      </c>
    </row>
    <row r="151" spans="1:44" ht="15.75" customHeight="1">
      <c r="A151" s="14" t="s">
        <v>440</v>
      </c>
      <c r="B151" s="14" t="s">
        <v>233</v>
      </c>
      <c r="C151" s="14">
        <v>147</v>
      </c>
      <c r="D151" s="14">
        <v>74</v>
      </c>
      <c r="E151" s="14">
        <v>153</v>
      </c>
      <c r="F151" s="14">
        <v>79</v>
      </c>
      <c r="G151" s="14">
        <v>116</v>
      </c>
      <c r="H151" s="14">
        <v>47</v>
      </c>
      <c r="I151" s="14">
        <v>105</v>
      </c>
      <c r="J151" s="14">
        <v>62</v>
      </c>
      <c r="K151" s="14">
        <v>119</v>
      </c>
      <c r="L151" s="14">
        <v>65</v>
      </c>
      <c r="M151" s="473">
        <v>640</v>
      </c>
      <c r="N151" s="473">
        <v>327</v>
      </c>
      <c r="O151" s="14" t="s">
        <v>440</v>
      </c>
      <c r="P151" s="14" t="s">
        <v>233</v>
      </c>
      <c r="Q151" s="14">
        <v>12</v>
      </c>
      <c r="R151" s="14">
        <v>5</v>
      </c>
      <c r="S151" s="14">
        <v>7</v>
      </c>
      <c r="T151" s="14">
        <v>5</v>
      </c>
      <c r="U151" s="14">
        <v>2</v>
      </c>
      <c r="V151" s="14">
        <v>1</v>
      </c>
      <c r="W151" s="14">
        <v>12</v>
      </c>
      <c r="X151" s="14">
        <v>5</v>
      </c>
      <c r="Y151" s="14">
        <v>5</v>
      </c>
      <c r="Z151" s="14">
        <v>5</v>
      </c>
      <c r="AA151" s="473">
        <v>38</v>
      </c>
      <c r="AB151" s="473">
        <v>21</v>
      </c>
      <c r="AC151" s="14" t="s">
        <v>440</v>
      </c>
      <c r="AD151" s="14" t="s">
        <v>233</v>
      </c>
      <c r="AE151" s="14">
        <v>5</v>
      </c>
      <c r="AF151" s="14">
        <v>5</v>
      </c>
      <c r="AG151" s="14">
        <v>4</v>
      </c>
      <c r="AH151" s="14">
        <v>3</v>
      </c>
      <c r="AI151" s="14">
        <v>4</v>
      </c>
      <c r="AJ151" s="14">
        <v>21</v>
      </c>
      <c r="AK151" s="14">
        <v>29</v>
      </c>
      <c r="AL151" s="14">
        <v>0</v>
      </c>
      <c r="AM151" s="14">
        <v>29</v>
      </c>
      <c r="AN151" s="14">
        <v>30</v>
      </c>
      <c r="AO151" s="14">
        <v>5</v>
      </c>
      <c r="AP151" s="14">
        <v>4</v>
      </c>
      <c r="AQ151" s="14">
        <v>4</v>
      </c>
      <c r="AR151" s="14">
        <v>0</v>
      </c>
    </row>
    <row r="152" spans="1:44" ht="15.75" customHeight="1">
      <c r="A152" s="14" t="s">
        <v>440</v>
      </c>
      <c r="B152" s="14" t="s">
        <v>325</v>
      </c>
      <c r="C152" s="14">
        <v>274</v>
      </c>
      <c r="D152" s="14">
        <v>140</v>
      </c>
      <c r="E152" s="14">
        <v>238</v>
      </c>
      <c r="F152" s="14">
        <v>118</v>
      </c>
      <c r="G152" s="14">
        <v>283</v>
      </c>
      <c r="H152" s="14">
        <v>141</v>
      </c>
      <c r="I152" s="14">
        <v>161</v>
      </c>
      <c r="J152" s="14">
        <v>79</v>
      </c>
      <c r="K152" s="14">
        <v>182</v>
      </c>
      <c r="L152" s="14">
        <v>105</v>
      </c>
      <c r="M152" s="473">
        <v>1138</v>
      </c>
      <c r="N152" s="473">
        <v>583</v>
      </c>
      <c r="O152" s="14" t="s">
        <v>440</v>
      </c>
      <c r="P152" s="14" t="s">
        <v>325</v>
      </c>
      <c r="Q152" s="14">
        <v>6</v>
      </c>
      <c r="R152" s="14">
        <v>5</v>
      </c>
      <c r="S152" s="14">
        <v>22</v>
      </c>
      <c r="T152" s="14">
        <v>7</v>
      </c>
      <c r="U152" s="14">
        <v>18</v>
      </c>
      <c r="V152" s="14">
        <v>7</v>
      </c>
      <c r="W152" s="14">
        <v>0</v>
      </c>
      <c r="X152" s="14">
        <v>0</v>
      </c>
      <c r="Y152" s="14">
        <v>4</v>
      </c>
      <c r="Z152" s="14">
        <v>3</v>
      </c>
      <c r="AA152" s="473">
        <v>50</v>
      </c>
      <c r="AB152" s="473">
        <v>22</v>
      </c>
      <c r="AC152" s="14" t="s">
        <v>440</v>
      </c>
      <c r="AD152" s="14" t="s">
        <v>325</v>
      </c>
      <c r="AE152" s="14">
        <v>6</v>
      </c>
      <c r="AF152" s="14">
        <v>6</v>
      </c>
      <c r="AG152" s="14">
        <v>7</v>
      </c>
      <c r="AH152" s="14">
        <v>5</v>
      </c>
      <c r="AI152" s="14">
        <v>5</v>
      </c>
      <c r="AJ152" s="14">
        <v>29</v>
      </c>
      <c r="AK152" s="14">
        <v>29</v>
      </c>
      <c r="AL152" s="14">
        <v>0</v>
      </c>
      <c r="AM152" s="14">
        <v>29</v>
      </c>
      <c r="AN152" s="14">
        <v>28</v>
      </c>
      <c r="AO152" s="14">
        <v>8</v>
      </c>
      <c r="AP152" s="14">
        <v>6</v>
      </c>
      <c r="AQ152" s="14">
        <v>6</v>
      </c>
      <c r="AR152" s="14">
        <v>0</v>
      </c>
    </row>
    <row r="153" spans="1:44" ht="12" customHeight="1">
      <c r="A153" s="97"/>
      <c r="B153" s="9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31"/>
      <c r="N153" s="131"/>
      <c r="O153" s="123"/>
      <c r="P153" s="9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31"/>
      <c r="AB153" s="131"/>
      <c r="AC153" s="123"/>
      <c r="AD153" s="93"/>
      <c r="AE153" s="93"/>
      <c r="AF153" s="93"/>
      <c r="AG153" s="93"/>
      <c r="AH153" s="93"/>
      <c r="AI153" s="93"/>
      <c r="AJ153" s="123"/>
      <c r="AK153" s="93"/>
      <c r="AL153" s="93"/>
      <c r="AM153" s="93"/>
      <c r="AN153" s="123"/>
      <c r="AO153" s="93"/>
      <c r="AP153" s="93"/>
      <c r="AQ153" s="97"/>
      <c r="AR153" s="97"/>
    </row>
    <row r="154" spans="1:44"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485"/>
      <c r="N154" s="485"/>
      <c r="O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485"/>
      <c r="AB154" s="485"/>
      <c r="AC154" s="119"/>
      <c r="AE154" s="100"/>
      <c r="AF154" s="100"/>
      <c r="AG154" s="100"/>
      <c r="AH154" s="100"/>
      <c r="AI154" s="100"/>
      <c r="AJ154" s="119"/>
      <c r="AK154" s="100"/>
      <c r="AL154" s="100"/>
      <c r="AM154" s="100"/>
      <c r="AN154" s="119"/>
      <c r="AO154" s="100"/>
      <c r="AP154" s="100"/>
    </row>
    <row r="155" spans="1:44" ht="12.5">
      <c r="A155" s="567" t="s">
        <v>22</v>
      </c>
      <c r="B155" s="569"/>
      <c r="C155" s="569"/>
      <c r="D155" s="569"/>
      <c r="E155" s="569"/>
      <c r="F155" s="569"/>
      <c r="G155" s="569"/>
      <c r="H155" s="569"/>
      <c r="I155" s="569"/>
      <c r="J155" s="569"/>
      <c r="K155" s="569"/>
      <c r="L155" s="569"/>
      <c r="M155" s="569"/>
      <c r="N155" s="569"/>
      <c r="O155" s="567" t="s">
        <v>23</v>
      </c>
      <c r="P155" s="568"/>
      <c r="Q155" s="568"/>
      <c r="R155" s="568"/>
      <c r="S155" s="568"/>
      <c r="T155" s="568"/>
      <c r="U155" s="568"/>
      <c r="V155" s="568"/>
      <c r="W155" s="568"/>
      <c r="X155" s="568"/>
      <c r="Y155" s="568"/>
      <c r="Z155" s="568"/>
      <c r="AA155" s="568"/>
      <c r="AB155" s="568"/>
      <c r="AC155" s="567" t="s">
        <v>5</v>
      </c>
      <c r="AD155" s="568"/>
      <c r="AE155" s="568"/>
      <c r="AF155" s="568"/>
      <c r="AG155" s="568"/>
      <c r="AH155" s="568"/>
      <c r="AI155" s="568"/>
      <c r="AJ155" s="568"/>
      <c r="AK155" s="568"/>
      <c r="AL155" s="568"/>
      <c r="AM155" s="568"/>
      <c r="AN155" s="568"/>
      <c r="AO155" s="568"/>
      <c r="AP155" s="568"/>
      <c r="AQ155" s="568"/>
      <c r="AR155" s="568"/>
    </row>
    <row r="156" spans="1:44" ht="12.5">
      <c r="A156" s="567" t="s">
        <v>190</v>
      </c>
      <c r="B156" s="569"/>
      <c r="C156" s="569"/>
      <c r="D156" s="569"/>
      <c r="E156" s="569"/>
      <c r="F156" s="569"/>
      <c r="G156" s="569"/>
      <c r="H156" s="569"/>
      <c r="I156" s="569"/>
      <c r="J156" s="569"/>
      <c r="K156" s="569"/>
      <c r="L156" s="569"/>
      <c r="M156" s="569"/>
      <c r="N156" s="569"/>
      <c r="O156" s="567" t="s">
        <v>190</v>
      </c>
      <c r="P156" s="568"/>
      <c r="Q156" s="568"/>
      <c r="R156" s="568"/>
      <c r="S156" s="568"/>
      <c r="T156" s="568"/>
      <c r="U156" s="568"/>
      <c r="V156" s="568"/>
      <c r="W156" s="568"/>
      <c r="X156" s="568"/>
      <c r="Y156" s="568"/>
      <c r="Z156" s="568"/>
      <c r="AA156" s="568"/>
      <c r="AB156" s="568"/>
      <c r="AC156" s="567" t="s">
        <v>196</v>
      </c>
      <c r="AD156" s="568"/>
      <c r="AE156" s="568"/>
      <c r="AF156" s="568"/>
      <c r="AG156" s="568"/>
      <c r="AH156" s="568"/>
      <c r="AI156" s="568"/>
      <c r="AJ156" s="568"/>
      <c r="AK156" s="568"/>
      <c r="AL156" s="568"/>
      <c r="AM156" s="568"/>
      <c r="AN156" s="568"/>
      <c r="AO156" s="568"/>
      <c r="AP156" s="568"/>
      <c r="AQ156" s="568"/>
      <c r="AR156" s="568"/>
    </row>
    <row r="157" spans="1:44" ht="12.5">
      <c r="A157" s="567" t="s">
        <v>279</v>
      </c>
      <c r="B157" s="569"/>
      <c r="C157" s="569"/>
      <c r="D157" s="569"/>
      <c r="E157" s="569"/>
      <c r="F157" s="569"/>
      <c r="G157" s="569"/>
      <c r="H157" s="569"/>
      <c r="I157" s="569"/>
      <c r="J157" s="569"/>
      <c r="K157" s="569"/>
      <c r="L157" s="569"/>
      <c r="M157" s="569"/>
      <c r="N157" s="569"/>
      <c r="O157" s="567" t="s">
        <v>279</v>
      </c>
      <c r="P157" s="568"/>
      <c r="Q157" s="568"/>
      <c r="R157" s="568"/>
      <c r="S157" s="568"/>
      <c r="T157" s="568"/>
      <c r="U157" s="568"/>
      <c r="V157" s="568"/>
      <c r="W157" s="568"/>
      <c r="X157" s="568"/>
      <c r="Y157" s="568"/>
      <c r="Z157" s="568"/>
      <c r="AA157" s="568"/>
      <c r="AB157" s="568"/>
      <c r="AC157" s="567" t="s">
        <v>279</v>
      </c>
      <c r="AD157" s="568"/>
      <c r="AE157" s="568"/>
      <c r="AF157" s="568"/>
      <c r="AG157" s="568"/>
      <c r="AH157" s="568"/>
      <c r="AI157" s="568"/>
      <c r="AJ157" s="568"/>
      <c r="AK157" s="568"/>
      <c r="AL157" s="568"/>
      <c r="AM157" s="568"/>
      <c r="AN157" s="568"/>
      <c r="AO157" s="568"/>
      <c r="AP157" s="568"/>
      <c r="AQ157" s="568"/>
      <c r="AR157" s="568"/>
    </row>
    <row r="158" spans="1:44">
      <c r="A158" s="385"/>
      <c r="B158" s="386"/>
      <c r="C158" s="386"/>
      <c r="D158" s="386"/>
      <c r="E158" s="386"/>
      <c r="F158" s="386"/>
      <c r="G158" s="386"/>
      <c r="H158" s="386"/>
      <c r="I158" s="386"/>
      <c r="J158" s="386"/>
      <c r="K158" s="386"/>
      <c r="L158" s="386"/>
      <c r="M158" s="486"/>
      <c r="N158" s="486"/>
      <c r="O158" s="385"/>
      <c r="P158" s="374"/>
      <c r="Q158" s="374"/>
      <c r="R158" s="374"/>
      <c r="S158" s="374"/>
      <c r="T158" s="374"/>
      <c r="U158" s="374"/>
      <c r="V158" s="374"/>
      <c r="W158" s="374"/>
      <c r="X158" s="374"/>
      <c r="Y158" s="374"/>
      <c r="Z158" s="374"/>
      <c r="AA158" s="489"/>
      <c r="AB158" s="489"/>
      <c r="AC158" s="385"/>
      <c r="AD158" s="374"/>
      <c r="AE158" s="374"/>
      <c r="AF158" s="374"/>
      <c r="AG158" s="374"/>
      <c r="AH158" s="374"/>
      <c r="AI158" s="374"/>
      <c r="AJ158" s="374"/>
      <c r="AK158" s="374"/>
      <c r="AL158" s="374"/>
      <c r="AM158" s="374"/>
      <c r="AN158" s="374"/>
      <c r="AO158" s="374"/>
      <c r="AP158" s="374"/>
      <c r="AQ158" s="374"/>
      <c r="AR158" s="374"/>
    </row>
    <row r="159" spans="1:44">
      <c r="A159" s="89" t="s">
        <v>265</v>
      </c>
      <c r="C159" s="119"/>
      <c r="D159" s="119"/>
      <c r="E159" s="119"/>
      <c r="F159" s="119"/>
      <c r="G159" s="119"/>
      <c r="H159" s="119"/>
      <c r="I159" s="119"/>
      <c r="J159" s="119"/>
      <c r="K159" s="119" t="s">
        <v>72</v>
      </c>
      <c r="L159" s="119"/>
      <c r="M159" s="485"/>
      <c r="N159" s="485"/>
      <c r="O159" s="89" t="s">
        <v>265</v>
      </c>
      <c r="Q159" s="119"/>
      <c r="R159" s="119"/>
      <c r="S159" s="119"/>
      <c r="T159" s="119"/>
      <c r="U159" s="119"/>
      <c r="V159" s="119"/>
      <c r="W159" s="119"/>
      <c r="X159" s="119"/>
      <c r="Y159" s="119" t="s">
        <v>72</v>
      </c>
      <c r="Z159" s="119"/>
      <c r="AA159" s="485"/>
      <c r="AB159" s="485"/>
      <c r="AC159" s="119"/>
      <c r="AD159" s="86"/>
      <c r="AE159" s="86"/>
      <c r="AF159" s="86"/>
      <c r="AG159" s="86"/>
      <c r="AH159" s="86"/>
      <c r="AI159" s="86"/>
      <c r="AJ159" s="108"/>
      <c r="AK159" s="86"/>
      <c r="AL159" s="86"/>
      <c r="AM159" s="86"/>
      <c r="AN159" s="108"/>
      <c r="AO159" s="86"/>
      <c r="AP159" s="86"/>
      <c r="AQ159" s="87"/>
      <c r="AR159" s="87"/>
    </row>
    <row r="160" spans="1:44" ht="12.75" customHeight="1"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485"/>
      <c r="N160" s="485"/>
      <c r="O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485"/>
      <c r="AB160" s="485"/>
      <c r="AC160" s="89" t="s">
        <v>265</v>
      </c>
      <c r="AE160" s="100"/>
      <c r="AF160" s="100"/>
      <c r="AG160" s="100"/>
      <c r="AH160" s="100"/>
      <c r="AI160" s="100"/>
      <c r="AJ160" s="119"/>
      <c r="AK160" s="100"/>
      <c r="AL160" s="100"/>
      <c r="AM160" s="100"/>
      <c r="AN160" s="119"/>
      <c r="AO160" s="100"/>
      <c r="AP160" s="100"/>
      <c r="AQ160" s="119" t="s">
        <v>72</v>
      </c>
    </row>
    <row r="161" spans="1:44"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485"/>
      <c r="N161" s="485"/>
      <c r="O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485"/>
      <c r="AB161" s="485"/>
      <c r="AC161" s="119"/>
      <c r="AE161" s="100"/>
      <c r="AF161" s="100"/>
      <c r="AG161" s="100"/>
      <c r="AH161" s="100"/>
      <c r="AI161" s="100"/>
      <c r="AJ161" s="119"/>
      <c r="AK161" s="100"/>
      <c r="AL161" s="100"/>
      <c r="AM161" s="100"/>
      <c r="AN161" s="119"/>
      <c r="AO161" s="100"/>
      <c r="AP161" s="100"/>
    </row>
    <row r="162" spans="1:44" s="378" customFormat="1" ht="19.5" customHeight="1">
      <c r="A162" s="410"/>
      <c r="B162" s="382"/>
      <c r="C162" s="150" t="s">
        <v>74</v>
      </c>
      <c r="D162" s="151"/>
      <c r="E162" s="150" t="s">
        <v>75</v>
      </c>
      <c r="F162" s="151"/>
      <c r="G162" s="150" t="s">
        <v>76</v>
      </c>
      <c r="H162" s="151"/>
      <c r="I162" s="150" t="s">
        <v>77</v>
      </c>
      <c r="J162" s="151"/>
      <c r="K162" s="150" t="s">
        <v>78</v>
      </c>
      <c r="L162" s="151"/>
      <c r="M162" s="476" t="s">
        <v>73</v>
      </c>
      <c r="N162" s="477"/>
      <c r="O162" s="377"/>
      <c r="P162" s="382"/>
      <c r="Q162" s="150" t="s">
        <v>74</v>
      </c>
      <c r="R162" s="151"/>
      <c r="S162" s="150" t="s">
        <v>75</v>
      </c>
      <c r="T162" s="151"/>
      <c r="U162" s="150" t="s">
        <v>76</v>
      </c>
      <c r="V162" s="151"/>
      <c r="W162" s="150" t="s">
        <v>77</v>
      </c>
      <c r="X162" s="151"/>
      <c r="Y162" s="150" t="s">
        <v>78</v>
      </c>
      <c r="Z162" s="151"/>
      <c r="AA162" s="476" t="s">
        <v>73</v>
      </c>
      <c r="AB162" s="477"/>
      <c r="AC162" s="377"/>
      <c r="AD162" s="455"/>
      <c r="AE162" s="312" t="s">
        <v>188</v>
      </c>
      <c r="AF162" s="303"/>
      <c r="AG162" s="317"/>
      <c r="AH162" s="312"/>
      <c r="AI162" s="303"/>
      <c r="AJ162" s="317"/>
      <c r="AK162" s="312" t="s">
        <v>47</v>
      </c>
      <c r="AL162" s="303"/>
      <c r="AM162" s="349"/>
      <c r="AN162" s="209" t="s">
        <v>445</v>
      </c>
      <c r="AO162" s="536"/>
      <c r="AP162" s="312" t="s">
        <v>176</v>
      </c>
      <c r="AQ162" s="303"/>
      <c r="AR162" s="317"/>
    </row>
    <row r="163" spans="1:44" s="378" customFormat="1" ht="23.25" customHeight="1">
      <c r="A163" s="446" t="s">
        <v>338</v>
      </c>
      <c r="B163" s="282" t="s">
        <v>191</v>
      </c>
      <c r="C163" s="193" t="s">
        <v>257</v>
      </c>
      <c r="D163" s="193" t="s">
        <v>79</v>
      </c>
      <c r="E163" s="193" t="s">
        <v>257</v>
      </c>
      <c r="F163" s="193" t="s">
        <v>79</v>
      </c>
      <c r="G163" s="193" t="s">
        <v>257</v>
      </c>
      <c r="H163" s="193" t="s">
        <v>79</v>
      </c>
      <c r="I163" s="193" t="s">
        <v>257</v>
      </c>
      <c r="J163" s="193" t="s">
        <v>79</v>
      </c>
      <c r="K163" s="193" t="s">
        <v>257</v>
      </c>
      <c r="L163" s="193" t="s">
        <v>79</v>
      </c>
      <c r="M163" s="195" t="s">
        <v>257</v>
      </c>
      <c r="N163" s="195" t="s">
        <v>79</v>
      </c>
      <c r="O163" s="446" t="s">
        <v>338</v>
      </c>
      <c r="P163" s="282" t="s">
        <v>191</v>
      </c>
      <c r="Q163" s="193" t="s">
        <v>257</v>
      </c>
      <c r="R163" s="193" t="s">
        <v>79</v>
      </c>
      <c r="S163" s="193" t="s">
        <v>257</v>
      </c>
      <c r="T163" s="193" t="s">
        <v>79</v>
      </c>
      <c r="U163" s="193" t="s">
        <v>257</v>
      </c>
      <c r="V163" s="193" t="s">
        <v>79</v>
      </c>
      <c r="W163" s="193" t="s">
        <v>257</v>
      </c>
      <c r="X163" s="193" t="s">
        <v>79</v>
      </c>
      <c r="Y163" s="193" t="s">
        <v>257</v>
      </c>
      <c r="Z163" s="193" t="s">
        <v>79</v>
      </c>
      <c r="AA163" s="195" t="s">
        <v>257</v>
      </c>
      <c r="AB163" s="195" t="s">
        <v>79</v>
      </c>
      <c r="AC163" s="446" t="s">
        <v>338</v>
      </c>
      <c r="AD163" s="457" t="s">
        <v>191</v>
      </c>
      <c r="AE163" s="269" t="s">
        <v>177</v>
      </c>
      <c r="AF163" s="269" t="s">
        <v>178</v>
      </c>
      <c r="AG163" s="269" t="s">
        <v>179</v>
      </c>
      <c r="AH163" s="269" t="s">
        <v>180</v>
      </c>
      <c r="AI163" s="269" t="s">
        <v>181</v>
      </c>
      <c r="AJ163" s="270" t="s">
        <v>73</v>
      </c>
      <c r="AK163" s="310" t="s">
        <v>183</v>
      </c>
      <c r="AL163" s="310" t="s">
        <v>184</v>
      </c>
      <c r="AM163" s="273" t="s">
        <v>182</v>
      </c>
      <c r="AN163" s="272" t="s">
        <v>444</v>
      </c>
      <c r="AO163" s="271" t="s">
        <v>58</v>
      </c>
      <c r="AP163" s="285" t="s">
        <v>65</v>
      </c>
      <c r="AQ163" s="273" t="s">
        <v>63</v>
      </c>
      <c r="AR163" s="285" t="s">
        <v>66</v>
      </c>
    </row>
    <row r="164" spans="1:44" s="378" customFormat="1" ht="13.5" customHeight="1">
      <c r="A164" s="375"/>
      <c r="B164" s="218"/>
      <c r="C164" s="377"/>
      <c r="D164" s="377"/>
      <c r="E164" s="377"/>
      <c r="F164" s="377"/>
      <c r="G164" s="377"/>
      <c r="H164" s="377"/>
      <c r="I164" s="377"/>
      <c r="J164" s="377"/>
      <c r="K164" s="377"/>
      <c r="L164" s="377"/>
      <c r="M164" s="418"/>
      <c r="N164" s="418"/>
      <c r="O164" s="377"/>
      <c r="P164" s="218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418"/>
      <c r="AB164" s="418"/>
      <c r="AC164" s="377"/>
      <c r="AD164" s="381"/>
      <c r="AE164" s="382"/>
      <c r="AF164" s="382"/>
      <c r="AG164" s="382"/>
      <c r="AH164" s="382"/>
      <c r="AI164" s="382"/>
      <c r="AJ164" s="380"/>
      <c r="AK164" s="380"/>
      <c r="AL164" s="380"/>
      <c r="AM164" s="380"/>
      <c r="AN164" s="339"/>
      <c r="AO164" s="339"/>
      <c r="AP164" s="383"/>
      <c r="AQ164" s="340"/>
      <c r="AR164" s="383"/>
    </row>
    <row r="165" spans="1:44" ht="15.75" customHeight="1">
      <c r="A165" s="96"/>
      <c r="B165" s="70" t="s">
        <v>81</v>
      </c>
      <c r="C165" s="121">
        <f t="shared" ref="C165:N165" si="15">SUM(C167:C187)</f>
        <v>23355</v>
      </c>
      <c r="D165" s="121">
        <f t="shared" si="15"/>
        <v>12212</v>
      </c>
      <c r="E165" s="121">
        <f t="shared" si="15"/>
        <v>13855</v>
      </c>
      <c r="F165" s="121">
        <f t="shared" si="15"/>
        <v>7274</v>
      </c>
      <c r="G165" s="121">
        <f t="shared" si="15"/>
        <v>11120</v>
      </c>
      <c r="H165" s="121">
        <f t="shared" si="15"/>
        <v>5669</v>
      </c>
      <c r="I165" s="121">
        <f t="shared" si="15"/>
        <v>7032</v>
      </c>
      <c r="J165" s="121">
        <f t="shared" si="15"/>
        <v>3640</v>
      </c>
      <c r="K165" s="121">
        <f t="shared" si="15"/>
        <v>5344</v>
      </c>
      <c r="L165" s="121">
        <f t="shared" si="15"/>
        <v>2834</v>
      </c>
      <c r="M165" s="121">
        <f t="shared" si="15"/>
        <v>60706</v>
      </c>
      <c r="N165" s="121">
        <f t="shared" si="15"/>
        <v>31629</v>
      </c>
      <c r="O165" s="121"/>
      <c r="P165" s="70" t="s">
        <v>81</v>
      </c>
      <c r="Q165" s="121">
        <f t="shared" ref="Q165:AB165" si="16">SUM(Q167:Q187)</f>
        <v>3522</v>
      </c>
      <c r="R165" s="121">
        <f t="shared" si="16"/>
        <v>1814</v>
      </c>
      <c r="S165" s="121">
        <f t="shared" si="16"/>
        <v>1934</v>
      </c>
      <c r="T165" s="121">
        <f t="shared" si="16"/>
        <v>984</v>
      </c>
      <c r="U165" s="121">
        <f t="shared" si="16"/>
        <v>1491</v>
      </c>
      <c r="V165" s="121">
        <f t="shared" si="16"/>
        <v>750</v>
      </c>
      <c r="W165" s="121">
        <f t="shared" si="16"/>
        <v>555</v>
      </c>
      <c r="X165" s="121">
        <f t="shared" si="16"/>
        <v>299</v>
      </c>
      <c r="Y165" s="121">
        <f t="shared" si="16"/>
        <v>360</v>
      </c>
      <c r="Z165" s="121">
        <f t="shared" si="16"/>
        <v>188</v>
      </c>
      <c r="AA165" s="121">
        <f t="shared" si="16"/>
        <v>7862</v>
      </c>
      <c r="AB165" s="121">
        <f t="shared" si="16"/>
        <v>4035</v>
      </c>
      <c r="AC165" s="121"/>
      <c r="AD165" s="70" t="s">
        <v>81</v>
      </c>
      <c r="AE165" s="121">
        <f t="shared" ref="AE165:AR165" si="17">SUM(AE167:AE187)</f>
        <v>561</v>
      </c>
      <c r="AF165" s="121">
        <f t="shared" si="17"/>
        <v>516</v>
      </c>
      <c r="AG165" s="121">
        <f t="shared" si="17"/>
        <v>479</v>
      </c>
      <c r="AH165" s="121">
        <f t="shared" si="17"/>
        <v>301</v>
      </c>
      <c r="AI165" s="121">
        <f t="shared" si="17"/>
        <v>232</v>
      </c>
      <c r="AJ165" s="121">
        <f t="shared" si="17"/>
        <v>2089</v>
      </c>
      <c r="AK165" s="121">
        <f>SUM(AK167:AK187)</f>
        <v>1295</v>
      </c>
      <c r="AL165" s="121">
        <f>SUM(AL167:AL187)</f>
        <v>147</v>
      </c>
      <c r="AM165" s="121">
        <f t="shared" si="17"/>
        <v>1442</v>
      </c>
      <c r="AN165" s="121">
        <f t="shared" si="17"/>
        <v>1535</v>
      </c>
      <c r="AO165" s="121">
        <f t="shared" si="17"/>
        <v>171</v>
      </c>
      <c r="AP165" s="121">
        <f t="shared" si="17"/>
        <v>613</v>
      </c>
      <c r="AQ165" s="121">
        <f t="shared" si="17"/>
        <v>480</v>
      </c>
      <c r="AR165" s="121">
        <f t="shared" si="17"/>
        <v>133</v>
      </c>
    </row>
    <row r="166" spans="1:44">
      <c r="A166" s="96"/>
      <c r="B166" s="70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70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70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</row>
    <row r="167" spans="1:44" ht="15.75" customHeight="1">
      <c r="A167" s="14" t="s">
        <v>326</v>
      </c>
      <c r="B167" s="14" t="s">
        <v>327</v>
      </c>
      <c r="C167" s="14">
        <v>3087</v>
      </c>
      <c r="D167" s="14">
        <v>1725</v>
      </c>
      <c r="E167" s="14">
        <v>1360</v>
      </c>
      <c r="F167" s="14">
        <v>762</v>
      </c>
      <c r="G167" s="14">
        <v>998</v>
      </c>
      <c r="H167" s="14">
        <v>517</v>
      </c>
      <c r="I167" s="14">
        <v>447</v>
      </c>
      <c r="J167" s="14">
        <v>240</v>
      </c>
      <c r="K167" s="14">
        <v>251</v>
      </c>
      <c r="L167" s="14">
        <v>121</v>
      </c>
      <c r="M167" s="473">
        <v>6143</v>
      </c>
      <c r="N167" s="473">
        <v>3365</v>
      </c>
      <c r="O167" s="14" t="s">
        <v>326</v>
      </c>
      <c r="P167" s="14" t="s">
        <v>327</v>
      </c>
      <c r="Q167" s="14">
        <v>34</v>
      </c>
      <c r="R167" s="14">
        <v>16</v>
      </c>
      <c r="S167" s="14">
        <v>233</v>
      </c>
      <c r="T167" s="14">
        <v>130</v>
      </c>
      <c r="U167" s="14">
        <v>159</v>
      </c>
      <c r="V167" s="14">
        <v>92</v>
      </c>
      <c r="W167" s="14">
        <v>0</v>
      </c>
      <c r="X167" s="14">
        <v>0</v>
      </c>
      <c r="Y167" s="14">
        <v>19</v>
      </c>
      <c r="Z167" s="14">
        <v>10</v>
      </c>
      <c r="AA167" s="473">
        <v>445</v>
      </c>
      <c r="AB167" s="473">
        <v>248</v>
      </c>
      <c r="AC167" s="14" t="s">
        <v>326</v>
      </c>
      <c r="AD167" s="14" t="s">
        <v>327</v>
      </c>
      <c r="AE167" s="14">
        <v>68</v>
      </c>
      <c r="AF167" s="14">
        <v>65</v>
      </c>
      <c r="AG167" s="14">
        <v>63</v>
      </c>
      <c r="AH167" s="14">
        <v>14</v>
      </c>
      <c r="AI167" s="14">
        <v>11</v>
      </c>
      <c r="AJ167" s="14">
        <v>221</v>
      </c>
      <c r="AK167" s="14">
        <v>104</v>
      </c>
      <c r="AL167" s="14">
        <v>4</v>
      </c>
      <c r="AM167" s="14">
        <v>108</v>
      </c>
      <c r="AN167" s="14">
        <v>109</v>
      </c>
      <c r="AO167" s="14">
        <v>6</v>
      </c>
      <c r="AP167" s="14">
        <v>69</v>
      </c>
      <c r="AQ167" s="14">
        <v>67</v>
      </c>
      <c r="AR167" s="14">
        <v>2</v>
      </c>
    </row>
    <row r="168" spans="1:44" ht="15.75" customHeight="1">
      <c r="A168" s="14" t="s">
        <v>326</v>
      </c>
      <c r="B168" s="14" t="s">
        <v>235</v>
      </c>
      <c r="C168" s="14">
        <v>659</v>
      </c>
      <c r="D168" s="14">
        <v>307</v>
      </c>
      <c r="E168" s="14">
        <v>344</v>
      </c>
      <c r="F168" s="14">
        <v>174</v>
      </c>
      <c r="G168" s="14">
        <v>304</v>
      </c>
      <c r="H168" s="14">
        <v>143</v>
      </c>
      <c r="I168" s="14">
        <v>157</v>
      </c>
      <c r="J168" s="14">
        <v>83</v>
      </c>
      <c r="K168" s="14">
        <v>116</v>
      </c>
      <c r="L168" s="14">
        <v>52</v>
      </c>
      <c r="M168" s="473">
        <v>1580</v>
      </c>
      <c r="N168" s="473">
        <v>759</v>
      </c>
      <c r="O168" s="14" t="s">
        <v>326</v>
      </c>
      <c r="P168" s="14" t="s">
        <v>235</v>
      </c>
      <c r="Q168" s="14">
        <v>62</v>
      </c>
      <c r="R168" s="14">
        <v>27</v>
      </c>
      <c r="S168" s="14">
        <v>74</v>
      </c>
      <c r="T168" s="14">
        <v>41</v>
      </c>
      <c r="U168" s="14">
        <v>38</v>
      </c>
      <c r="V168" s="14">
        <v>13</v>
      </c>
      <c r="W168" s="14">
        <v>8</v>
      </c>
      <c r="X168" s="14">
        <v>5</v>
      </c>
      <c r="Y168" s="14">
        <v>2</v>
      </c>
      <c r="Z168" s="14">
        <v>1</v>
      </c>
      <c r="AA168" s="473">
        <v>184</v>
      </c>
      <c r="AB168" s="473">
        <v>87</v>
      </c>
      <c r="AC168" s="14" t="s">
        <v>326</v>
      </c>
      <c r="AD168" s="14" t="s">
        <v>235</v>
      </c>
      <c r="AE168" s="14">
        <v>18</v>
      </c>
      <c r="AF168" s="14">
        <v>17</v>
      </c>
      <c r="AG168" s="14">
        <v>17</v>
      </c>
      <c r="AH168" s="14">
        <v>5</v>
      </c>
      <c r="AI168" s="14">
        <v>5</v>
      </c>
      <c r="AJ168" s="14">
        <v>62</v>
      </c>
      <c r="AK168" s="14">
        <v>30</v>
      </c>
      <c r="AL168" s="14">
        <v>5</v>
      </c>
      <c r="AM168" s="14">
        <v>35</v>
      </c>
      <c r="AN168" s="14">
        <v>35</v>
      </c>
      <c r="AO168" s="14">
        <v>5</v>
      </c>
      <c r="AP168" s="14">
        <v>26</v>
      </c>
      <c r="AQ168" s="14">
        <v>17</v>
      </c>
      <c r="AR168" s="14">
        <v>9</v>
      </c>
    </row>
    <row r="169" spans="1:44" ht="15.75" customHeight="1">
      <c r="A169" s="14" t="s">
        <v>326</v>
      </c>
      <c r="B169" s="14" t="s">
        <v>54</v>
      </c>
      <c r="C169" s="14">
        <v>1011</v>
      </c>
      <c r="D169" s="14">
        <v>559</v>
      </c>
      <c r="E169" s="14">
        <v>429</v>
      </c>
      <c r="F169" s="14">
        <v>235</v>
      </c>
      <c r="G169" s="14">
        <v>311</v>
      </c>
      <c r="H169" s="14">
        <v>177</v>
      </c>
      <c r="I169" s="14">
        <v>62</v>
      </c>
      <c r="J169" s="14">
        <v>39</v>
      </c>
      <c r="K169" s="14">
        <v>49</v>
      </c>
      <c r="L169" s="14">
        <v>30</v>
      </c>
      <c r="M169" s="473">
        <v>1862</v>
      </c>
      <c r="N169" s="473">
        <v>1040</v>
      </c>
      <c r="O169" s="14" t="s">
        <v>326</v>
      </c>
      <c r="P169" s="14" t="s">
        <v>54</v>
      </c>
      <c r="Q169" s="14">
        <v>353</v>
      </c>
      <c r="R169" s="14">
        <v>188</v>
      </c>
      <c r="S169" s="14">
        <v>76</v>
      </c>
      <c r="T169" s="14">
        <v>38</v>
      </c>
      <c r="U169" s="14">
        <v>40</v>
      </c>
      <c r="V169" s="14">
        <v>23</v>
      </c>
      <c r="W169" s="14">
        <v>4</v>
      </c>
      <c r="X169" s="14">
        <v>3</v>
      </c>
      <c r="Y169" s="14">
        <v>0</v>
      </c>
      <c r="Z169" s="14">
        <v>0</v>
      </c>
      <c r="AA169" s="473">
        <v>473</v>
      </c>
      <c r="AB169" s="473">
        <v>252</v>
      </c>
      <c r="AC169" s="14" t="s">
        <v>326</v>
      </c>
      <c r="AD169" s="14" t="s">
        <v>54</v>
      </c>
      <c r="AE169" s="14">
        <v>21</v>
      </c>
      <c r="AF169" s="14">
        <v>20</v>
      </c>
      <c r="AG169" s="14">
        <v>17</v>
      </c>
      <c r="AH169" s="14">
        <v>1</v>
      </c>
      <c r="AI169" s="14">
        <v>1</v>
      </c>
      <c r="AJ169" s="14">
        <v>60</v>
      </c>
      <c r="AK169" s="14">
        <v>28</v>
      </c>
      <c r="AL169" s="14">
        <v>3</v>
      </c>
      <c r="AM169" s="14">
        <v>31</v>
      </c>
      <c r="AN169" s="14">
        <v>33</v>
      </c>
      <c r="AO169" s="14">
        <v>2</v>
      </c>
      <c r="AP169" s="14">
        <v>21</v>
      </c>
      <c r="AQ169" s="14">
        <v>21</v>
      </c>
      <c r="AR169" s="14">
        <v>0</v>
      </c>
    </row>
    <row r="170" spans="1:44" ht="15.75" customHeight="1">
      <c r="A170" s="14" t="s">
        <v>326</v>
      </c>
      <c r="B170" s="14" t="s">
        <v>243</v>
      </c>
      <c r="C170" s="14">
        <v>354</v>
      </c>
      <c r="D170" s="14">
        <v>184</v>
      </c>
      <c r="E170" s="14">
        <v>188</v>
      </c>
      <c r="F170" s="14">
        <v>97</v>
      </c>
      <c r="G170" s="14">
        <v>211</v>
      </c>
      <c r="H170" s="14">
        <v>106</v>
      </c>
      <c r="I170" s="14">
        <v>53</v>
      </c>
      <c r="J170" s="14">
        <v>24</v>
      </c>
      <c r="K170" s="14">
        <v>47</v>
      </c>
      <c r="L170" s="14">
        <v>26</v>
      </c>
      <c r="M170" s="473">
        <v>853</v>
      </c>
      <c r="N170" s="473">
        <v>437</v>
      </c>
      <c r="O170" s="14" t="s">
        <v>326</v>
      </c>
      <c r="P170" s="14" t="s">
        <v>243</v>
      </c>
      <c r="Q170" s="14">
        <v>7</v>
      </c>
      <c r="R170" s="14">
        <v>1</v>
      </c>
      <c r="S170" s="14">
        <v>26</v>
      </c>
      <c r="T170" s="14">
        <v>14</v>
      </c>
      <c r="U170" s="14">
        <v>39</v>
      </c>
      <c r="V170" s="14">
        <v>16</v>
      </c>
      <c r="W170" s="14">
        <v>5</v>
      </c>
      <c r="X170" s="14">
        <v>3</v>
      </c>
      <c r="Y170" s="14">
        <v>0</v>
      </c>
      <c r="Z170" s="14">
        <v>0</v>
      </c>
      <c r="AA170" s="473">
        <v>77</v>
      </c>
      <c r="AB170" s="473">
        <v>34</v>
      </c>
      <c r="AC170" s="14" t="s">
        <v>326</v>
      </c>
      <c r="AD170" s="14" t="s">
        <v>243</v>
      </c>
      <c r="AE170" s="14">
        <v>9</v>
      </c>
      <c r="AF170" s="14">
        <v>9</v>
      </c>
      <c r="AG170" s="14">
        <v>9</v>
      </c>
      <c r="AH170" s="14">
        <v>1</v>
      </c>
      <c r="AI170" s="14">
        <v>1</v>
      </c>
      <c r="AJ170" s="14">
        <v>29</v>
      </c>
      <c r="AK170" s="14">
        <v>15</v>
      </c>
      <c r="AL170" s="14">
        <v>0</v>
      </c>
      <c r="AM170" s="14">
        <v>15</v>
      </c>
      <c r="AN170" s="14">
        <v>15</v>
      </c>
      <c r="AO170" s="14">
        <v>1</v>
      </c>
      <c r="AP170" s="14">
        <v>8</v>
      </c>
      <c r="AQ170" s="14">
        <v>8</v>
      </c>
      <c r="AR170" s="14">
        <v>0</v>
      </c>
    </row>
    <row r="171" spans="1:44" ht="15.75" customHeight="1">
      <c r="A171" s="14" t="s">
        <v>328</v>
      </c>
      <c r="B171" s="14" t="s">
        <v>329</v>
      </c>
      <c r="C171" s="14">
        <v>1169</v>
      </c>
      <c r="D171" s="14">
        <v>623</v>
      </c>
      <c r="E171" s="14">
        <v>667</v>
      </c>
      <c r="F171" s="14">
        <v>351</v>
      </c>
      <c r="G171" s="14">
        <v>489</v>
      </c>
      <c r="H171" s="14">
        <v>276</v>
      </c>
      <c r="I171" s="14">
        <v>298</v>
      </c>
      <c r="J171" s="14">
        <v>162</v>
      </c>
      <c r="K171" s="14">
        <v>185</v>
      </c>
      <c r="L171" s="14">
        <v>96</v>
      </c>
      <c r="M171" s="473">
        <v>2808</v>
      </c>
      <c r="N171" s="473">
        <v>1508</v>
      </c>
      <c r="O171" s="14" t="s">
        <v>328</v>
      </c>
      <c r="P171" s="14" t="s">
        <v>329</v>
      </c>
      <c r="Q171" s="14">
        <v>317</v>
      </c>
      <c r="R171" s="14">
        <v>167</v>
      </c>
      <c r="S171" s="14">
        <v>92</v>
      </c>
      <c r="T171" s="14">
        <v>49</v>
      </c>
      <c r="U171" s="14">
        <v>38</v>
      </c>
      <c r="V171" s="14">
        <v>19</v>
      </c>
      <c r="W171" s="14">
        <v>19</v>
      </c>
      <c r="X171" s="14">
        <v>7</v>
      </c>
      <c r="Y171" s="14">
        <v>10</v>
      </c>
      <c r="Z171" s="14">
        <v>4</v>
      </c>
      <c r="AA171" s="473">
        <v>476</v>
      </c>
      <c r="AB171" s="473">
        <v>246</v>
      </c>
      <c r="AC171" s="14" t="s">
        <v>328</v>
      </c>
      <c r="AD171" s="14" t="s">
        <v>329</v>
      </c>
      <c r="AE171" s="14">
        <v>23</v>
      </c>
      <c r="AF171" s="14">
        <v>21</v>
      </c>
      <c r="AG171" s="14">
        <v>19</v>
      </c>
      <c r="AH171" s="14">
        <v>16</v>
      </c>
      <c r="AI171" s="14">
        <v>9</v>
      </c>
      <c r="AJ171" s="14">
        <v>88</v>
      </c>
      <c r="AK171" s="14">
        <v>55</v>
      </c>
      <c r="AL171" s="14">
        <v>3</v>
      </c>
      <c r="AM171" s="14">
        <v>58</v>
      </c>
      <c r="AN171" s="14">
        <v>61</v>
      </c>
      <c r="AO171" s="14">
        <v>3</v>
      </c>
      <c r="AP171" s="14">
        <v>64</v>
      </c>
      <c r="AQ171" s="14">
        <v>20</v>
      </c>
      <c r="AR171" s="14">
        <v>44</v>
      </c>
    </row>
    <row r="172" spans="1:44" ht="15.75" customHeight="1">
      <c r="A172" s="14" t="s">
        <v>328</v>
      </c>
      <c r="B172" s="14" t="s">
        <v>330</v>
      </c>
      <c r="C172" s="14">
        <v>1139</v>
      </c>
      <c r="D172" s="14">
        <v>554</v>
      </c>
      <c r="E172" s="14">
        <v>652</v>
      </c>
      <c r="F172" s="14">
        <v>309</v>
      </c>
      <c r="G172" s="14">
        <v>478</v>
      </c>
      <c r="H172" s="14">
        <v>253</v>
      </c>
      <c r="I172" s="14">
        <v>338</v>
      </c>
      <c r="J172" s="14">
        <v>162</v>
      </c>
      <c r="K172" s="14">
        <v>330</v>
      </c>
      <c r="L172" s="14">
        <v>164</v>
      </c>
      <c r="M172" s="473">
        <v>2937</v>
      </c>
      <c r="N172" s="473">
        <v>1442</v>
      </c>
      <c r="O172" s="14" t="s">
        <v>328</v>
      </c>
      <c r="P172" s="14" t="s">
        <v>330</v>
      </c>
      <c r="Q172" s="14">
        <v>94</v>
      </c>
      <c r="R172" s="14">
        <v>45</v>
      </c>
      <c r="S172" s="14">
        <v>55</v>
      </c>
      <c r="T172" s="14">
        <v>20</v>
      </c>
      <c r="U172" s="14">
        <v>76</v>
      </c>
      <c r="V172" s="14">
        <v>44</v>
      </c>
      <c r="W172" s="14">
        <v>22</v>
      </c>
      <c r="X172" s="14">
        <v>10</v>
      </c>
      <c r="Y172" s="14">
        <v>25</v>
      </c>
      <c r="Z172" s="14">
        <v>15</v>
      </c>
      <c r="AA172" s="473">
        <v>272</v>
      </c>
      <c r="AB172" s="473">
        <v>134</v>
      </c>
      <c r="AC172" s="14" t="s">
        <v>328</v>
      </c>
      <c r="AD172" s="14" t="s">
        <v>330</v>
      </c>
      <c r="AE172" s="14">
        <v>29</v>
      </c>
      <c r="AF172" s="14">
        <v>21</v>
      </c>
      <c r="AG172" s="14">
        <v>17</v>
      </c>
      <c r="AH172" s="14">
        <v>12</v>
      </c>
      <c r="AI172" s="14">
        <v>9</v>
      </c>
      <c r="AJ172" s="14">
        <v>88</v>
      </c>
      <c r="AK172" s="14">
        <v>70</v>
      </c>
      <c r="AL172" s="14">
        <v>13</v>
      </c>
      <c r="AM172" s="14">
        <v>83</v>
      </c>
      <c r="AN172" s="14">
        <v>89</v>
      </c>
      <c r="AO172" s="14">
        <v>7</v>
      </c>
      <c r="AP172" s="14">
        <v>32</v>
      </c>
      <c r="AQ172" s="14">
        <v>20</v>
      </c>
      <c r="AR172" s="14">
        <v>12</v>
      </c>
    </row>
    <row r="173" spans="1:44" ht="15.75" customHeight="1">
      <c r="A173" s="14" t="s">
        <v>328</v>
      </c>
      <c r="B173" s="14" t="s">
        <v>331</v>
      </c>
      <c r="C173" s="14">
        <v>2008</v>
      </c>
      <c r="D173" s="14">
        <v>960</v>
      </c>
      <c r="E173" s="14">
        <v>1139</v>
      </c>
      <c r="F173" s="14">
        <v>559</v>
      </c>
      <c r="G173" s="14">
        <v>1303</v>
      </c>
      <c r="H173" s="14">
        <v>638</v>
      </c>
      <c r="I173" s="14">
        <v>641</v>
      </c>
      <c r="J173" s="14">
        <v>319</v>
      </c>
      <c r="K173" s="14">
        <v>455</v>
      </c>
      <c r="L173" s="14">
        <v>223</v>
      </c>
      <c r="M173" s="473">
        <v>5546</v>
      </c>
      <c r="N173" s="473">
        <v>2699</v>
      </c>
      <c r="O173" s="14" t="s">
        <v>328</v>
      </c>
      <c r="P173" s="14" t="s">
        <v>331</v>
      </c>
      <c r="Q173" s="14">
        <v>386</v>
      </c>
      <c r="R173" s="14">
        <v>177</v>
      </c>
      <c r="S173" s="14">
        <v>184</v>
      </c>
      <c r="T173" s="14">
        <v>87</v>
      </c>
      <c r="U173" s="14">
        <v>165</v>
      </c>
      <c r="V173" s="14">
        <v>78</v>
      </c>
      <c r="W173" s="14">
        <v>50</v>
      </c>
      <c r="X173" s="14">
        <v>24</v>
      </c>
      <c r="Y173" s="14">
        <v>20</v>
      </c>
      <c r="Z173" s="14">
        <v>8</v>
      </c>
      <c r="AA173" s="473">
        <v>805</v>
      </c>
      <c r="AB173" s="473">
        <v>374</v>
      </c>
      <c r="AC173" s="14" t="s">
        <v>328</v>
      </c>
      <c r="AD173" s="14" t="s">
        <v>331</v>
      </c>
      <c r="AE173" s="14">
        <v>49</v>
      </c>
      <c r="AF173" s="14">
        <v>43</v>
      </c>
      <c r="AG173" s="14">
        <v>44</v>
      </c>
      <c r="AH173" s="14">
        <v>24</v>
      </c>
      <c r="AI173" s="14">
        <v>17</v>
      </c>
      <c r="AJ173" s="14">
        <v>177</v>
      </c>
      <c r="AK173" s="14">
        <v>116</v>
      </c>
      <c r="AL173" s="14">
        <v>0</v>
      </c>
      <c r="AM173" s="14">
        <v>116</v>
      </c>
      <c r="AN173" s="14">
        <v>118</v>
      </c>
      <c r="AO173" s="14">
        <v>16</v>
      </c>
      <c r="AP173" s="14">
        <v>42</v>
      </c>
      <c r="AQ173" s="14">
        <v>39</v>
      </c>
      <c r="AR173" s="14">
        <v>3</v>
      </c>
    </row>
    <row r="174" spans="1:44" ht="15.75" customHeight="1">
      <c r="A174" s="14" t="s">
        <v>332</v>
      </c>
      <c r="B174" s="14" t="s">
        <v>333</v>
      </c>
      <c r="C174" s="14">
        <v>1602</v>
      </c>
      <c r="D174" s="14">
        <v>868</v>
      </c>
      <c r="E174" s="14">
        <v>1014</v>
      </c>
      <c r="F174" s="14">
        <v>579</v>
      </c>
      <c r="G174" s="14">
        <v>556</v>
      </c>
      <c r="H174" s="14">
        <v>288</v>
      </c>
      <c r="I174" s="14">
        <v>326</v>
      </c>
      <c r="J174" s="14">
        <v>155</v>
      </c>
      <c r="K174" s="14">
        <v>176</v>
      </c>
      <c r="L174" s="14">
        <v>95</v>
      </c>
      <c r="M174" s="473">
        <v>3674</v>
      </c>
      <c r="N174" s="473">
        <v>1985</v>
      </c>
      <c r="O174" s="14" t="s">
        <v>332</v>
      </c>
      <c r="P174" s="14" t="s">
        <v>333</v>
      </c>
      <c r="Q174" s="14">
        <v>698</v>
      </c>
      <c r="R174" s="14">
        <v>392</v>
      </c>
      <c r="S174" s="14">
        <v>189</v>
      </c>
      <c r="T174" s="14">
        <v>104</v>
      </c>
      <c r="U174" s="14">
        <v>83</v>
      </c>
      <c r="V174" s="14">
        <v>42</v>
      </c>
      <c r="W174" s="14">
        <v>37</v>
      </c>
      <c r="X174" s="14">
        <v>16</v>
      </c>
      <c r="Y174" s="14">
        <v>10</v>
      </c>
      <c r="Z174" s="14">
        <v>4</v>
      </c>
      <c r="AA174" s="473">
        <v>1017</v>
      </c>
      <c r="AB174" s="473">
        <v>558</v>
      </c>
      <c r="AC174" s="14" t="s">
        <v>332</v>
      </c>
      <c r="AD174" s="14" t="s">
        <v>333</v>
      </c>
      <c r="AE174" s="14">
        <v>38</v>
      </c>
      <c r="AF174" s="14">
        <v>36</v>
      </c>
      <c r="AG174" s="14">
        <v>32</v>
      </c>
      <c r="AH174" s="14">
        <v>26</v>
      </c>
      <c r="AI174" s="14">
        <v>18</v>
      </c>
      <c r="AJ174" s="14">
        <v>150</v>
      </c>
      <c r="AK174" s="14">
        <v>44</v>
      </c>
      <c r="AL174" s="14">
        <v>23</v>
      </c>
      <c r="AM174" s="14">
        <v>67</v>
      </c>
      <c r="AN174" s="14">
        <v>67</v>
      </c>
      <c r="AO174" s="14">
        <v>2</v>
      </c>
      <c r="AP174" s="14">
        <v>36</v>
      </c>
      <c r="AQ174" s="14">
        <v>36</v>
      </c>
      <c r="AR174" s="14">
        <v>0</v>
      </c>
    </row>
    <row r="175" spans="1:44" ht="15.75" customHeight="1">
      <c r="A175" s="14" t="s">
        <v>332</v>
      </c>
      <c r="B175" s="14" t="s">
        <v>334</v>
      </c>
      <c r="C175" s="14">
        <v>842</v>
      </c>
      <c r="D175" s="14">
        <v>435</v>
      </c>
      <c r="E175" s="14">
        <v>444</v>
      </c>
      <c r="F175" s="14">
        <v>224</v>
      </c>
      <c r="G175" s="14">
        <v>332</v>
      </c>
      <c r="H175" s="14">
        <v>174</v>
      </c>
      <c r="I175" s="14">
        <v>228</v>
      </c>
      <c r="J175" s="14">
        <v>105</v>
      </c>
      <c r="K175" s="14">
        <v>159</v>
      </c>
      <c r="L175" s="14">
        <v>84</v>
      </c>
      <c r="M175" s="473">
        <v>2005</v>
      </c>
      <c r="N175" s="473">
        <v>1022</v>
      </c>
      <c r="O175" s="14" t="s">
        <v>332</v>
      </c>
      <c r="P175" s="14" t="s">
        <v>334</v>
      </c>
      <c r="Q175" s="14">
        <v>81</v>
      </c>
      <c r="R175" s="14">
        <v>46</v>
      </c>
      <c r="S175" s="14">
        <v>62</v>
      </c>
      <c r="T175" s="14">
        <v>30</v>
      </c>
      <c r="U175" s="14">
        <v>45</v>
      </c>
      <c r="V175" s="14">
        <v>24</v>
      </c>
      <c r="W175" s="14">
        <v>9</v>
      </c>
      <c r="X175" s="14">
        <v>5</v>
      </c>
      <c r="Y175" s="14">
        <v>3</v>
      </c>
      <c r="Z175" s="14">
        <v>2</v>
      </c>
      <c r="AA175" s="473">
        <v>200</v>
      </c>
      <c r="AB175" s="473">
        <v>107</v>
      </c>
      <c r="AC175" s="14" t="s">
        <v>332</v>
      </c>
      <c r="AD175" s="14" t="s">
        <v>334</v>
      </c>
      <c r="AE175" s="14">
        <v>26</v>
      </c>
      <c r="AF175" s="14">
        <v>26</v>
      </c>
      <c r="AG175" s="14">
        <v>23</v>
      </c>
      <c r="AH175" s="14">
        <v>14</v>
      </c>
      <c r="AI175" s="14">
        <v>10</v>
      </c>
      <c r="AJ175" s="14">
        <v>99</v>
      </c>
      <c r="AK175" s="14">
        <v>42</v>
      </c>
      <c r="AL175" s="14">
        <v>8</v>
      </c>
      <c r="AM175" s="14">
        <v>50</v>
      </c>
      <c r="AN175" s="14">
        <v>55</v>
      </c>
      <c r="AO175" s="14">
        <v>4</v>
      </c>
      <c r="AP175" s="14">
        <v>30</v>
      </c>
      <c r="AQ175" s="14">
        <v>24</v>
      </c>
      <c r="AR175" s="14">
        <v>6</v>
      </c>
    </row>
    <row r="176" spans="1:44" ht="15.75" customHeight="1">
      <c r="A176" s="14" t="s">
        <v>332</v>
      </c>
      <c r="B176" s="14" t="s">
        <v>335</v>
      </c>
      <c r="C176" s="14">
        <v>47</v>
      </c>
      <c r="D176" s="14">
        <v>26</v>
      </c>
      <c r="E176" s="14">
        <v>36</v>
      </c>
      <c r="F176" s="14">
        <v>20</v>
      </c>
      <c r="G176" s="14">
        <v>40</v>
      </c>
      <c r="H176" s="14">
        <v>20</v>
      </c>
      <c r="I176" s="14">
        <v>0</v>
      </c>
      <c r="J176" s="14">
        <v>0</v>
      </c>
      <c r="K176" s="14">
        <v>0</v>
      </c>
      <c r="L176" s="14">
        <v>0</v>
      </c>
      <c r="M176" s="473">
        <v>123</v>
      </c>
      <c r="N176" s="473">
        <v>66</v>
      </c>
      <c r="O176" s="14" t="s">
        <v>332</v>
      </c>
      <c r="P176" s="14" t="s">
        <v>335</v>
      </c>
      <c r="Q176" s="14">
        <v>8</v>
      </c>
      <c r="R176" s="14">
        <v>3</v>
      </c>
      <c r="S176" s="14">
        <v>4</v>
      </c>
      <c r="T176" s="14">
        <v>1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473">
        <v>12</v>
      </c>
      <c r="AB176" s="473">
        <v>4</v>
      </c>
      <c r="AC176" s="14" t="s">
        <v>332</v>
      </c>
      <c r="AD176" s="14" t="s">
        <v>335</v>
      </c>
      <c r="AE176" s="14">
        <v>1</v>
      </c>
      <c r="AF176" s="14">
        <v>1</v>
      </c>
      <c r="AG176" s="14">
        <v>1</v>
      </c>
      <c r="AH176" s="14">
        <v>0</v>
      </c>
      <c r="AI176" s="14">
        <v>0</v>
      </c>
      <c r="AJ176" s="14">
        <v>3</v>
      </c>
      <c r="AK176" s="14">
        <v>4</v>
      </c>
      <c r="AL176" s="14">
        <v>1</v>
      </c>
      <c r="AM176" s="14">
        <v>5</v>
      </c>
      <c r="AN176" s="14">
        <v>5</v>
      </c>
      <c r="AO176" s="14">
        <v>0</v>
      </c>
      <c r="AP176" s="14">
        <v>1</v>
      </c>
      <c r="AQ176" s="14">
        <v>1</v>
      </c>
      <c r="AR176" s="14">
        <v>0</v>
      </c>
    </row>
    <row r="177" spans="1:44" ht="15.75" customHeight="1">
      <c r="A177" s="14" t="s">
        <v>332</v>
      </c>
      <c r="B177" s="14" t="s">
        <v>236</v>
      </c>
      <c r="C177" s="14">
        <v>328</v>
      </c>
      <c r="D177" s="14">
        <v>164</v>
      </c>
      <c r="E177" s="14">
        <v>132</v>
      </c>
      <c r="F177" s="14">
        <v>68</v>
      </c>
      <c r="G177" s="14">
        <v>98</v>
      </c>
      <c r="H177" s="14">
        <v>49</v>
      </c>
      <c r="I177" s="14">
        <v>51</v>
      </c>
      <c r="J177" s="14">
        <v>24</v>
      </c>
      <c r="K177" s="14">
        <v>49</v>
      </c>
      <c r="L177" s="14">
        <v>19</v>
      </c>
      <c r="M177" s="473">
        <v>658</v>
      </c>
      <c r="N177" s="473">
        <v>324</v>
      </c>
      <c r="O177" s="14" t="s">
        <v>332</v>
      </c>
      <c r="P177" s="14" t="s">
        <v>236</v>
      </c>
      <c r="Q177" s="14">
        <v>51</v>
      </c>
      <c r="R177" s="14">
        <v>27</v>
      </c>
      <c r="S177" s="14">
        <v>9</v>
      </c>
      <c r="T177" s="14">
        <v>3</v>
      </c>
      <c r="U177" s="14">
        <v>22</v>
      </c>
      <c r="V177" s="14">
        <v>15</v>
      </c>
      <c r="W177" s="14">
        <v>7</v>
      </c>
      <c r="X177" s="14">
        <v>5</v>
      </c>
      <c r="Y177" s="14">
        <v>16</v>
      </c>
      <c r="Z177" s="14">
        <v>7</v>
      </c>
      <c r="AA177" s="473">
        <v>105</v>
      </c>
      <c r="AB177" s="473">
        <v>57</v>
      </c>
      <c r="AC177" s="14" t="s">
        <v>332</v>
      </c>
      <c r="AD177" s="14" t="s">
        <v>236</v>
      </c>
      <c r="AE177" s="14">
        <v>9</v>
      </c>
      <c r="AF177" s="14">
        <v>6</v>
      </c>
      <c r="AG177" s="14">
        <v>5</v>
      </c>
      <c r="AH177" s="14">
        <v>3</v>
      </c>
      <c r="AI177" s="14">
        <v>1</v>
      </c>
      <c r="AJ177" s="14">
        <v>24</v>
      </c>
      <c r="AK177" s="14">
        <v>10</v>
      </c>
      <c r="AL177" s="14">
        <v>3</v>
      </c>
      <c r="AM177" s="14">
        <v>13</v>
      </c>
      <c r="AN177" s="14">
        <v>13</v>
      </c>
      <c r="AO177" s="14">
        <v>0</v>
      </c>
      <c r="AP177" s="14">
        <v>6</v>
      </c>
      <c r="AQ177" s="14">
        <v>6</v>
      </c>
      <c r="AR177" s="14">
        <v>0</v>
      </c>
    </row>
    <row r="178" spans="1:44" ht="15.75" customHeight="1">
      <c r="A178" s="14" t="s">
        <v>332</v>
      </c>
      <c r="B178" s="14" t="s">
        <v>237</v>
      </c>
      <c r="C178" s="14">
        <v>589</v>
      </c>
      <c r="D178" s="14">
        <v>319</v>
      </c>
      <c r="E178" s="14">
        <v>500</v>
      </c>
      <c r="F178" s="14">
        <v>243</v>
      </c>
      <c r="G178" s="14">
        <v>267</v>
      </c>
      <c r="H178" s="14">
        <v>117</v>
      </c>
      <c r="I178" s="14">
        <v>183</v>
      </c>
      <c r="J178" s="14">
        <v>95</v>
      </c>
      <c r="K178" s="14">
        <v>103</v>
      </c>
      <c r="L178" s="14">
        <v>51</v>
      </c>
      <c r="M178" s="473">
        <v>1642</v>
      </c>
      <c r="N178" s="473">
        <v>825</v>
      </c>
      <c r="O178" s="14" t="s">
        <v>332</v>
      </c>
      <c r="P178" s="14" t="s">
        <v>237</v>
      </c>
      <c r="Q178" s="14">
        <v>114</v>
      </c>
      <c r="R178" s="14">
        <v>73</v>
      </c>
      <c r="S178" s="14">
        <v>56</v>
      </c>
      <c r="T178" s="14">
        <v>26</v>
      </c>
      <c r="U178" s="14">
        <v>36</v>
      </c>
      <c r="V178" s="14">
        <v>17</v>
      </c>
      <c r="W178" s="14">
        <v>15</v>
      </c>
      <c r="X178" s="14">
        <v>9</v>
      </c>
      <c r="Y178" s="14">
        <v>0</v>
      </c>
      <c r="Z178" s="14">
        <v>0</v>
      </c>
      <c r="AA178" s="473">
        <v>221</v>
      </c>
      <c r="AB178" s="473">
        <v>125</v>
      </c>
      <c r="AC178" s="14" t="s">
        <v>332</v>
      </c>
      <c r="AD178" s="14" t="s">
        <v>237</v>
      </c>
      <c r="AE178" s="14">
        <v>18</v>
      </c>
      <c r="AF178" s="14">
        <v>17</v>
      </c>
      <c r="AG178" s="14">
        <v>14</v>
      </c>
      <c r="AH178" s="14">
        <v>11</v>
      </c>
      <c r="AI178" s="14">
        <v>8</v>
      </c>
      <c r="AJ178" s="14">
        <v>68</v>
      </c>
      <c r="AK178" s="14">
        <v>22</v>
      </c>
      <c r="AL178" s="14">
        <v>9</v>
      </c>
      <c r="AM178" s="14">
        <v>31</v>
      </c>
      <c r="AN178" s="14">
        <v>31</v>
      </c>
      <c r="AO178" s="14">
        <v>6</v>
      </c>
      <c r="AP178" s="14">
        <v>16</v>
      </c>
      <c r="AQ178" s="14">
        <v>16</v>
      </c>
      <c r="AR178" s="14">
        <v>0</v>
      </c>
    </row>
    <row r="179" spans="1:44" ht="15.75" customHeight="1">
      <c r="A179" s="14" t="s">
        <v>332</v>
      </c>
      <c r="B179" s="14" t="s">
        <v>241</v>
      </c>
      <c r="C179" s="14">
        <v>2742</v>
      </c>
      <c r="D179" s="14">
        <v>1441</v>
      </c>
      <c r="E179" s="14">
        <v>1256</v>
      </c>
      <c r="F179" s="14">
        <v>676</v>
      </c>
      <c r="G179" s="14">
        <v>965</v>
      </c>
      <c r="H179" s="14">
        <v>469</v>
      </c>
      <c r="I179" s="14">
        <v>538</v>
      </c>
      <c r="J179" s="14">
        <v>275</v>
      </c>
      <c r="K179" s="14">
        <v>424</v>
      </c>
      <c r="L179" s="14">
        <v>222</v>
      </c>
      <c r="M179" s="473">
        <v>5925</v>
      </c>
      <c r="N179" s="473">
        <v>3083</v>
      </c>
      <c r="O179" s="14" t="s">
        <v>332</v>
      </c>
      <c r="P179" s="14" t="s">
        <v>241</v>
      </c>
      <c r="Q179" s="14">
        <v>543</v>
      </c>
      <c r="R179" s="14">
        <v>269</v>
      </c>
      <c r="S179" s="14">
        <v>219</v>
      </c>
      <c r="T179" s="14">
        <v>114</v>
      </c>
      <c r="U179" s="14">
        <v>174</v>
      </c>
      <c r="V179" s="14">
        <v>88</v>
      </c>
      <c r="W179" s="14">
        <v>51</v>
      </c>
      <c r="X179" s="14">
        <v>27</v>
      </c>
      <c r="Y179" s="14">
        <v>25</v>
      </c>
      <c r="Z179" s="14">
        <v>16</v>
      </c>
      <c r="AA179" s="473">
        <v>1012</v>
      </c>
      <c r="AB179" s="473">
        <v>514</v>
      </c>
      <c r="AC179" s="14" t="s">
        <v>332</v>
      </c>
      <c r="AD179" s="14" t="s">
        <v>241</v>
      </c>
      <c r="AE179" s="14">
        <v>63</v>
      </c>
      <c r="AF179" s="14">
        <v>56</v>
      </c>
      <c r="AG179" s="14">
        <v>53</v>
      </c>
      <c r="AH179" s="14">
        <v>28</v>
      </c>
      <c r="AI179" s="14">
        <v>19</v>
      </c>
      <c r="AJ179" s="14">
        <v>219</v>
      </c>
      <c r="AK179" s="14">
        <v>112</v>
      </c>
      <c r="AL179" s="14">
        <v>16</v>
      </c>
      <c r="AM179" s="14">
        <v>128</v>
      </c>
      <c r="AN179" s="14">
        <v>142</v>
      </c>
      <c r="AO179" s="14">
        <v>11</v>
      </c>
      <c r="AP179" s="14">
        <v>95</v>
      </c>
      <c r="AQ179" s="14">
        <v>54</v>
      </c>
      <c r="AR179" s="14">
        <v>41</v>
      </c>
    </row>
    <row r="180" spans="1:44" ht="15.75" customHeight="1">
      <c r="A180" s="14" t="s">
        <v>332</v>
      </c>
      <c r="B180" s="14" t="s">
        <v>242</v>
      </c>
      <c r="C180" s="14">
        <v>195</v>
      </c>
      <c r="D180" s="14">
        <v>99</v>
      </c>
      <c r="E180" s="14">
        <v>177</v>
      </c>
      <c r="F180" s="14">
        <v>85</v>
      </c>
      <c r="G180" s="14">
        <v>172</v>
      </c>
      <c r="H180" s="14">
        <v>89</v>
      </c>
      <c r="I180" s="14">
        <v>132</v>
      </c>
      <c r="J180" s="14">
        <v>74</v>
      </c>
      <c r="K180" s="14">
        <v>66</v>
      </c>
      <c r="L180" s="14">
        <v>36</v>
      </c>
      <c r="M180" s="473">
        <v>742</v>
      </c>
      <c r="N180" s="473">
        <v>383</v>
      </c>
      <c r="O180" s="14" t="s">
        <v>332</v>
      </c>
      <c r="P180" s="14" t="s">
        <v>242</v>
      </c>
      <c r="Q180" s="14">
        <v>0</v>
      </c>
      <c r="R180" s="14">
        <v>0</v>
      </c>
      <c r="S180" s="14">
        <v>21</v>
      </c>
      <c r="T180" s="14">
        <v>13</v>
      </c>
      <c r="U180" s="14">
        <v>32</v>
      </c>
      <c r="V180" s="14">
        <v>14</v>
      </c>
      <c r="W180" s="14">
        <v>1</v>
      </c>
      <c r="X180" s="14">
        <v>1</v>
      </c>
      <c r="Y180" s="14">
        <v>1</v>
      </c>
      <c r="Z180" s="14">
        <v>0</v>
      </c>
      <c r="AA180" s="473">
        <v>55</v>
      </c>
      <c r="AB180" s="473">
        <v>28</v>
      </c>
      <c r="AC180" s="14" t="s">
        <v>332</v>
      </c>
      <c r="AD180" s="14" t="s">
        <v>242</v>
      </c>
      <c r="AE180" s="14">
        <v>4</v>
      </c>
      <c r="AF180" s="14">
        <v>4</v>
      </c>
      <c r="AG180" s="14">
        <v>4</v>
      </c>
      <c r="AH180" s="14">
        <v>4</v>
      </c>
      <c r="AI180" s="14">
        <v>3</v>
      </c>
      <c r="AJ180" s="14">
        <v>19</v>
      </c>
      <c r="AK180" s="14">
        <v>15</v>
      </c>
      <c r="AL180" s="14">
        <v>0</v>
      </c>
      <c r="AM180" s="14">
        <v>15</v>
      </c>
      <c r="AN180" s="14">
        <v>15</v>
      </c>
      <c r="AO180" s="14">
        <v>3</v>
      </c>
      <c r="AP180" s="14">
        <v>3</v>
      </c>
      <c r="AQ180" s="14">
        <v>3</v>
      </c>
      <c r="AR180" s="14">
        <v>0</v>
      </c>
    </row>
    <row r="181" spans="1:44" ht="15.75" customHeight="1">
      <c r="A181" s="14" t="s">
        <v>332</v>
      </c>
      <c r="B181" s="14" t="s">
        <v>55</v>
      </c>
      <c r="C181" s="14">
        <v>2050</v>
      </c>
      <c r="D181" s="14">
        <v>1045</v>
      </c>
      <c r="E181" s="14">
        <v>1745</v>
      </c>
      <c r="F181" s="14">
        <v>929</v>
      </c>
      <c r="G181" s="14">
        <v>1731</v>
      </c>
      <c r="H181" s="14">
        <v>864</v>
      </c>
      <c r="I181" s="14">
        <v>1473</v>
      </c>
      <c r="J181" s="14">
        <v>797</v>
      </c>
      <c r="K181" s="14">
        <v>1273</v>
      </c>
      <c r="L181" s="14">
        <v>683</v>
      </c>
      <c r="M181" s="473">
        <v>8272</v>
      </c>
      <c r="N181" s="473">
        <v>4318</v>
      </c>
      <c r="O181" s="14" t="s">
        <v>332</v>
      </c>
      <c r="P181" s="14" t="s">
        <v>55</v>
      </c>
      <c r="Q181" s="14">
        <v>173</v>
      </c>
      <c r="R181" s="14">
        <v>83</v>
      </c>
      <c r="S181" s="14">
        <v>166</v>
      </c>
      <c r="T181" s="14">
        <v>78</v>
      </c>
      <c r="U181" s="14">
        <v>161</v>
      </c>
      <c r="V181" s="14">
        <v>67</v>
      </c>
      <c r="W181" s="14">
        <v>149</v>
      </c>
      <c r="X181" s="14">
        <v>99</v>
      </c>
      <c r="Y181" s="14">
        <v>83</v>
      </c>
      <c r="Z181" s="14">
        <v>48</v>
      </c>
      <c r="AA181" s="473">
        <v>732</v>
      </c>
      <c r="AB181" s="473">
        <v>375</v>
      </c>
      <c r="AC181" s="14" t="s">
        <v>332</v>
      </c>
      <c r="AD181" s="14" t="s">
        <v>55</v>
      </c>
      <c r="AE181" s="14">
        <v>56</v>
      </c>
      <c r="AF181" s="14">
        <v>51</v>
      </c>
      <c r="AG181" s="14">
        <v>50</v>
      </c>
      <c r="AH181" s="14">
        <v>40</v>
      </c>
      <c r="AI181" s="14">
        <v>37</v>
      </c>
      <c r="AJ181" s="14">
        <v>234</v>
      </c>
      <c r="AK181" s="14">
        <v>234</v>
      </c>
      <c r="AL181" s="14">
        <v>5</v>
      </c>
      <c r="AM181" s="14">
        <v>239</v>
      </c>
      <c r="AN181" s="14">
        <v>267</v>
      </c>
      <c r="AO181" s="14">
        <v>62</v>
      </c>
      <c r="AP181" s="14">
        <v>35</v>
      </c>
      <c r="AQ181" s="14">
        <v>35</v>
      </c>
      <c r="AR181" s="14">
        <v>0</v>
      </c>
    </row>
    <row r="182" spans="1:44" ht="15.75" customHeight="1">
      <c r="A182" s="14" t="s">
        <v>332</v>
      </c>
      <c r="B182" s="14" t="s">
        <v>255</v>
      </c>
      <c r="C182" s="14">
        <v>2635</v>
      </c>
      <c r="D182" s="14">
        <v>1404</v>
      </c>
      <c r="E182" s="14">
        <v>1447</v>
      </c>
      <c r="F182" s="14">
        <v>748</v>
      </c>
      <c r="G182" s="14">
        <v>977</v>
      </c>
      <c r="H182" s="14">
        <v>506</v>
      </c>
      <c r="I182" s="14">
        <v>717</v>
      </c>
      <c r="J182" s="14">
        <v>368</v>
      </c>
      <c r="K182" s="14">
        <v>500</v>
      </c>
      <c r="L182" s="14">
        <v>271</v>
      </c>
      <c r="M182" s="473">
        <v>6276</v>
      </c>
      <c r="N182" s="473">
        <v>3297</v>
      </c>
      <c r="O182" s="14" t="s">
        <v>332</v>
      </c>
      <c r="P182" s="14" t="s">
        <v>255</v>
      </c>
      <c r="Q182" s="14">
        <v>390</v>
      </c>
      <c r="R182" s="14">
        <v>201</v>
      </c>
      <c r="S182" s="14">
        <v>206</v>
      </c>
      <c r="T182" s="14">
        <v>109</v>
      </c>
      <c r="U182" s="14">
        <v>105</v>
      </c>
      <c r="V182" s="14">
        <v>55</v>
      </c>
      <c r="W182" s="14">
        <v>79</v>
      </c>
      <c r="X182" s="14">
        <v>39</v>
      </c>
      <c r="Y182" s="14">
        <v>46</v>
      </c>
      <c r="Z182" s="14">
        <v>21</v>
      </c>
      <c r="AA182" s="473">
        <v>826</v>
      </c>
      <c r="AB182" s="473">
        <v>425</v>
      </c>
      <c r="AC182" s="14" t="s">
        <v>332</v>
      </c>
      <c r="AD182" s="14" t="s">
        <v>255</v>
      </c>
      <c r="AE182" s="14">
        <v>47</v>
      </c>
      <c r="AF182" s="14">
        <v>45</v>
      </c>
      <c r="AG182" s="14">
        <v>43</v>
      </c>
      <c r="AH182" s="14">
        <v>42</v>
      </c>
      <c r="AI182" s="14">
        <v>34</v>
      </c>
      <c r="AJ182" s="14">
        <v>211</v>
      </c>
      <c r="AK182" s="14">
        <v>119</v>
      </c>
      <c r="AL182" s="14">
        <v>19</v>
      </c>
      <c r="AM182" s="14">
        <v>138</v>
      </c>
      <c r="AN182" s="14">
        <v>132</v>
      </c>
      <c r="AO182" s="14">
        <v>6</v>
      </c>
      <c r="AP182" s="14">
        <v>49</v>
      </c>
      <c r="AQ182" s="14">
        <v>45</v>
      </c>
      <c r="AR182" s="14">
        <v>4</v>
      </c>
    </row>
    <row r="183" spans="1:44" ht="15.75" customHeight="1">
      <c r="A183" s="14" t="s">
        <v>336</v>
      </c>
      <c r="B183" s="14" t="s">
        <v>337</v>
      </c>
      <c r="C183" s="14">
        <v>520</v>
      </c>
      <c r="D183" s="14">
        <v>283</v>
      </c>
      <c r="E183" s="14">
        <v>438</v>
      </c>
      <c r="F183" s="14">
        <v>215</v>
      </c>
      <c r="G183" s="14">
        <v>371</v>
      </c>
      <c r="H183" s="14">
        <v>207</v>
      </c>
      <c r="I183" s="14">
        <v>234</v>
      </c>
      <c r="J183" s="14">
        <v>122</v>
      </c>
      <c r="K183" s="14">
        <v>128</v>
      </c>
      <c r="L183" s="14">
        <v>61</v>
      </c>
      <c r="M183" s="473">
        <v>1691</v>
      </c>
      <c r="N183" s="473">
        <v>888</v>
      </c>
      <c r="O183" s="14" t="s">
        <v>336</v>
      </c>
      <c r="P183" s="14" t="s">
        <v>337</v>
      </c>
      <c r="Q183" s="14">
        <v>33</v>
      </c>
      <c r="R183" s="14">
        <v>17</v>
      </c>
      <c r="S183" s="14">
        <v>45</v>
      </c>
      <c r="T183" s="14">
        <v>23</v>
      </c>
      <c r="U183" s="14">
        <v>42</v>
      </c>
      <c r="V183" s="14">
        <v>26</v>
      </c>
      <c r="W183" s="14">
        <v>15</v>
      </c>
      <c r="X183" s="14">
        <v>7</v>
      </c>
      <c r="Y183" s="14">
        <v>2</v>
      </c>
      <c r="Z183" s="14">
        <v>1</v>
      </c>
      <c r="AA183" s="473">
        <v>137</v>
      </c>
      <c r="AB183" s="473">
        <v>74</v>
      </c>
      <c r="AC183" s="14" t="s">
        <v>336</v>
      </c>
      <c r="AD183" s="14" t="s">
        <v>337</v>
      </c>
      <c r="AE183" s="14">
        <v>16</v>
      </c>
      <c r="AF183" s="14">
        <v>15</v>
      </c>
      <c r="AG183" s="14">
        <v>13</v>
      </c>
      <c r="AH183" s="14">
        <v>11</v>
      </c>
      <c r="AI183" s="14">
        <v>5</v>
      </c>
      <c r="AJ183" s="14">
        <v>60</v>
      </c>
      <c r="AK183" s="14">
        <v>33</v>
      </c>
      <c r="AL183" s="14">
        <v>18</v>
      </c>
      <c r="AM183" s="14">
        <v>51</v>
      </c>
      <c r="AN183" s="14">
        <v>59</v>
      </c>
      <c r="AO183" s="14">
        <v>1</v>
      </c>
      <c r="AP183" s="14">
        <v>16</v>
      </c>
      <c r="AQ183" s="14">
        <v>16</v>
      </c>
      <c r="AR183" s="14">
        <v>0</v>
      </c>
    </row>
    <row r="184" spans="1:44" ht="15.75" customHeight="1">
      <c r="A184" s="14" t="s">
        <v>336</v>
      </c>
      <c r="B184" s="14" t="s">
        <v>238</v>
      </c>
      <c r="C184" s="14">
        <v>421</v>
      </c>
      <c r="D184" s="14">
        <v>214</v>
      </c>
      <c r="E184" s="14">
        <v>424</v>
      </c>
      <c r="F184" s="14">
        <v>208</v>
      </c>
      <c r="G184" s="14">
        <v>344</v>
      </c>
      <c r="H184" s="14">
        <v>170</v>
      </c>
      <c r="I184" s="14">
        <v>260</v>
      </c>
      <c r="J184" s="14">
        <v>139</v>
      </c>
      <c r="K184" s="14">
        <v>220</v>
      </c>
      <c r="L184" s="14">
        <v>120</v>
      </c>
      <c r="M184" s="473">
        <v>1669</v>
      </c>
      <c r="N184" s="473">
        <v>851</v>
      </c>
      <c r="O184" s="14" t="s">
        <v>336</v>
      </c>
      <c r="P184" s="14" t="s">
        <v>238</v>
      </c>
      <c r="Q184" s="14">
        <v>38</v>
      </c>
      <c r="R184" s="14">
        <v>19</v>
      </c>
      <c r="S184" s="14">
        <v>44</v>
      </c>
      <c r="T184" s="14">
        <v>22</v>
      </c>
      <c r="U184" s="14">
        <v>77</v>
      </c>
      <c r="V184" s="14">
        <v>35</v>
      </c>
      <c r="W184" s="14">
        <v>26</v>
      </c>
      <c r="X184" s="14">
        <v>14</v>
      </c>
      <c r="Y184" s="14">
        <v>34</v>
      </c>
      <c r="Z184" s="14">
        <v>15</v>
      </c>
      <c r="AA184" s="473">
        <v>219</v>
      </c>
      <c r="AB184" s="473">
        <v>105</v>
      </c>
      <c r="AC184" s="14" t="s">
        <v>336</v>
      </c>
      <c r="AD184" s="14" t="s">
        <v>238</v>
      </c>
      <c r="AE184" s="14">
        <v>9</v>
      </c>
      <c r="AF184" s="14">
        <v>9</v>
      </c>
      <c r="AG184" s="14">
        <v>9</v>
      </c>
      <c r="AH184" s="14">
        <v>7</v>
      </c>
      <c r="AI184" s="14">
        <v>7</v>
      </c>
      <c r="AJ184" s="14">
        <v>41</v>
      </c>
      <c r="AK184" s="14">
        <v>36</v>
      </c>
      <c r="AL184" s="14">
        <v>4</v>
      </c>
      <c r="AM184" s="14">
        <v>40</v>
      </c>
      <c r="AN184" s="14">
        <v>52</v>
      </c>
      <c r="AO184" s="14">
        <v>4</v>
      </c>
      <c r="AP184" s="14">
        <v>6</v>
      </c>
      <c r="AQ184" s="14">
        <v>6</v>
      </c>
      <c r="AR184" s="14">
        <v>0</v>
      </c>
    </row>
    <row r="185" spans="1:44" ht="15.75" customHeight="1">
      <c r="A185" s="14" t="s">
        <v>336</v>
      </c>
      <c r="B185" s="14" t="s">
        <v>239</v>
      </c>
      <c r="C185" s="14">
        <v>370</v>
      </c>
      <c r="D185" s="14">
        <v>203</v>
      </c>
      <c r="E185" s="14">
        <v>307</v>
      </c>
      <c r="F185" s="14">
        <v>171</v>
      </c>
      <c r="G185" s="14">
        <v>178</v>
      </c>
      <c r="H185" s="14">
        <v>86</v>
      </c>
      <c r="I185" s="14">
        <v>135</v>
      </c>
      <c r="J185" s="14">
        <v>63</v>
      </c>
      <c r="K185" s="14">
        <v>115</v>
      </c>
      <c r="L185" s="14">
        <v>68</v>
      </c>
      <c r="M185" s="473">
        <v>1105</v>
      </c>
      <c r="N185" s="473">
        <v>591</v>
      </c>
      <c r="O185" s="14" t="s">
        <v>336</v>
      </c>
      <c r="P185" s="14" t="s">
        <v>239</v>
      </c>
      <c r="Q185" s="14">
        <v>7</v>
      </c>
      <c r="R185" s="14">
        <v>4</v>
      </c>
      <c r="S185" s="14">
        <v>44</v>
      </c>
      <c r="T185" s="14">
        <v>20</v>
      </c>
      <c r="U185" s="14">
        <v>24</v>
      </c>
      <c r="V185" s="14">
        <v>12</v>
      </c>
      <c r="W185" s="14">
        <v>18</v>
      </c>
      <c r="X185" s="14">
        <v>5</v>
      </c>
      <c r="Y185" s="14">
        <v>11</v>
      </c>
      <c r="Z185" s="14">
        <v>4</v>
      </c>
      <c r="AA185" s="473">
        <v>104</v>
      </c>
      <c r="AB185" s="473">
        <v>45</v>
      </c>
      <c r="AC185" s="14" t="s">
        <v>336</v>
      </c>
      <c r="AD185" s="14" t="s">
        <v>239</v>
      </c>
      <c r="AE185" s="14">
        <v>12</v>
      </c>
      <c r="AF185" s="14">
        <v>12</v>
      </c>
      <c r="AG185" s="14">
        <v>7</v>
      </c>
      <c r="AH185" s="14">
        <v>6</v>
      </c>
      <c r="AI185" s="14">
        <v>5</v>
      </c>
      <c r="AJ185" s="14">
        <v>42</v>
      </c>
      <c r="AK185" s="14">
        <v>28</v>
      </c>
      <c r="AL185" s="14">
        <v>2</v>
      </c>
      <c r="AM185" s="14">
        <v>30</v>
      </c>
      <c r="AN185" s="14">
        <v>35</v>
      </c>
      <c r="AO185" s="14">
        <v>3</v>
      </c>
      <c r="AP185" s="14">
        <v>23</v>
      </c>
      <c r="AQ185" s="14">
        <v>11</v>
      </c>
      <c r="AR185" s="14">
        <v>12</v>
      </c>
    </row>
    <row r="186" spans="1:44" ht="15.75" customHeight="1">
      <c r="A186" s="14" t="s">
        <v>336</v>
      </c>
      <c r="B186" s="14" t="s">
        <v>240</v>
      </c>
      <c r="C186" s="14">
        <v>596</v>
      </c>
      <c r="D186" s="14">
        <v>295</v>
      </c>
      <c r="E186" s="14">
        <v>399</v>
      </c>
      <c r="F186" s="14">
        <v>212</v>
      </c>
      <c r="G186" s="14">
        <v>346</v>
      </c>
      <c r="H186" s="14">
        <v>170</v>
      </c>
      <c r="I186" s="14">
        <v>218</v>
      </c>
      <c r="J186" s="14">
        <v>110</v>
      </c>
      <c r="K186" s="14">
        <v>185</v>
      </c>
      <c r="L186" s="14">
        <v>100</v>
      </c>
      <c r="M186" s="473">
        <v>1744</v>
      </c>
      <c r="N186" s="473">
        <v>887</v>
      </c>
      <c r="O186" s="14" t="s">
        <v>336</v>
      </c>
      <c r="P186" s="14" t="s">
        <v>240</v>
      </c>
      <c r="Q186" s="14">
        <v>88</v>
      </c>
      <c r="R186" s="14">
        <v>41</v>
      </c>
      <c r="S186" s="14">
        <v>57</v>
      </c>
      <c r="T186" s="14">
        <v>24</v>
      </c>
      <c r="U186" s="14">
        <v>75</v>
      </c>
      <c r="V186" s="14">
        <v>37</v>
      </c>
      <c r="W186" s="14">
        <v>13</v>
      </c>
      <c r="X186" s="14">
        <v>7</v>
      </c>
      <c r="Y186" s="14">
        <v>26</v>
      </c>
      <c r="Z186" s="14">
        <v>14</v>
      </c>
      <c r="AA186" s="473">
        <v>259</v>
      </c>
      <c r="AB186" s="473">
        <v>123</v>
      </c>
      <c r="AC186" s="14" t="s">
        <v>336</v>
      </c>
      <c r="AD186" s="14" t="s">
        <v>240</v>
      </c>
      <c r="AE186" s="14">
        <v>15</v>
      </c>
      <c r="AF186" s="14">
        <v>15</v>
      </c>
      <c r="AG186" s="14">
        <v>14</v>
      </c>
      <c r="AH186" s="14">
        <v>12</v>
      </c>
      <c r="AI186" s="14">
        <v>9</v>
      </c>
      <c r="AJ186" s="14">
        <v>65</v>
      </c>
      <c r="AK186" s="14">
        <v>51</v>
      </c>
      <c r="AL186" s="14">
        <v>4</v>
      </c>
      <c r="AM186" s="14">
        <v>55</v>
      </c>
      <c r="AN186" s="14">
        <v>60</v>
      </c>
      <c r="AO186" s="14">
        <v>4</v>
      </c>
      <c r="AP186" s="14">
        <v>13</v>
      </c>
      <c r="AQ186" s="14">
        <v>13</v>
      </c>
      <c r="AR186" s="14">
        <v>0</v>
      </c>
    </row>
    <row r="187" spans="1:44" ht="15.75" customHeight="1">
      <c r="A187" s="14" t="s">
        <v>336</v>
      </c>
      <c r="B187" s="14" t="s">
        <v>254</v>
      </c>
      <c r="C187" s="14">
        <v>991</v>
      </c>
      <c r="D187" s="14">
        <v>504</v>
      </c>
      <c r="E187" s="14">
        <v>757</v>
      </c>
      <c r="F187" s="14">
        <v>409</v>
      </c>
      <c r="G187" s="14">
        <v>649</v>
      </c>
      <c r="H187" s="14">
        <v>350</v>
      </c>
      <c r="I187" s="14">
        <v>541</v>
      </c>
      <c r="J187" s="14">
        <v>284</v>
      </c>
      <c r="K187" s="14">
        <v>513</v>
      </c>
      <c r="L187" s="14">
        <v>312</v>
      </c>
      <c r="M187" s="473">
        <v>3451</v>
      </c>
      <c r="N187" s="473">
        <v>1859</v>
      </c>
      <c r="O187" s="14" t="s">
        <v>336</v>
      </c>
      <c r="P187" s="14" t="s">
        <v>254</v>
      </c>
      <c r="Q187" s="14">
        <v>45</v>
      </c>
      <c r="R187" s="14">
        <v>18</v>
      </c>
      <c r="S187" s="14">
        <v>72</v>
      </c>
      <c r="T187" s="14">
        <v>38</v>
      </c>
      <c r="U187" s="14">
        <v>60</v>
      </c>
      <c r="V187" s="14">
        <v>33</v>
      </c>
      <c r="W187" s="14">
        <v>27</v>
      </c>
      <c r="X187" s="14">
        <v>13</v>
      </c>
      <c r="Y187" s="14">
        <v>27</v>
      </c>
      <c r="Z187" s="14">
        <v>18</v>
      </c>
      <c r="AA187" s="473">
        <v>231</v>
      </c>
      <c r="AB187" s="473">
        <v>120</v>
      </c>
      <c r="AC187" s="14" t="s">
        <v>336</v>
      </c>
      <c r="AD187" s="14" t="s">
        <v>254</v>
      </c>
      <c r="AE187" s="14">
        <v>30</v>
      </c>
      <c r="AF187" s="14">
        <v>27</v>
      </c>
      <c r="AG187" s="14">
        <v>25</v>
      </c>
      <c r="AH187" s="14">
        <v>24</v>
      </c>
      <c r="AI187" s="14">
        <v>23</v>
      </c>
      <c r="AJ187" s="14">
        <v>129</v>
      </c>
      <c r="AK187" s="14">
        <v>127</v>
      </c>
      <c r="AL187" s="14">
        <v>7</v>
      </c>
      <c r="AM187" s="14">
        <v>134</v>
      </c>
      <c r="AN187" s="14">
        <v>142</v>
      </c>
      <c r="AO187" s="14">
        <v>25</v>
      </c>
      <c r="AP187" s="14">
        <v>22</v>
      </c>
      <c r="AQ187" s="14">
        <v>22</v>
      </c>
      <c r="AR187" s="14">
        <v>0</v>
      </c>
    </row>
    <row r="188" spans="1:44" ht="15.75" customHeight="1">
      <c r="A188" s="96"/>
      <c r="B188" s="71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1"/>
      <c r="N188" s="121"/>
      <c r="O188" s="121"/>
      <c r="P188" s="71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1"/>
      <c r="AB188" s="121"/>
      <c r="AC188" s="121"/>
      <c r="AD188" s="71"/>
      <c r="AE188" s="71"/>
      <c r="AF188" s="71"/>
      <c r="AG188" s="71"/>
      <c r="AH188" s="71"/>
      <c r="AI188" s="71"/>
      <c r="AJ188" s="122"/>
      <c r="AK188" s="122"/>
      <c r="AL188" s="122"/>
      <c r="AM188" s="122"/>
      <c r="AN188" s="116"/>
      <c r="AO188" s="96"/>
      <c r="AP188" s="71"/>
      <c r="AQ188" s="96"/>
      <c r="AR188" s="96"/>
    </row>
    <row r="189" spans="1:44" ht="6.75" customHeight="1">
      <c r="A189" s="97"/>
      <c r="B189" s="9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31"/>
      <c r="N189" s="131"/>
      <c r="O189" s="123"/>
      <c r="P189" s="9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31"/>
      <c r="AB189" s="131"/>
      <c r="AC189" s="123"/>
      <c r="AD189" s="93"/>
      <c r="AE189" s="93"/>
      <c r="AF189" s="93"/>
      <c r="AG189" s="93"/>
      <c r="AH189" s="93"/>
      <c r="AI189" s="93"/>
      <c r="AJ189" s="93"/>
      <c r="AK189" s="93"/>
      <c r="AL189" s="123"/>
      <c r="AM189" s="123"/>
      <c r="AN189" s="123"/>
      <c r="AO189" s="93"/>
      <c r="AP189" s="93"/>
      <c r="AQ189" s="97"/>
      <c r="AR189" s="97"/>
    </row>
  </sheetData>
  <mergeCells count="54">
    <mergeCell ref="AC57:AR57"/>
    <mergeCell ref="AC90:AR90"/>
    <mergeCell ref="AC91:AR91"/>
    <mergeCell ref="AC155:AR155"/>
    <mergeCell ref="O156:AB156"/>
    <mergeCell ref="O157:AB157"/>
    <mergeCell ref="AC156:AR156"/>
    <mergeCell ref="AC157:AR157"/>
    <mergeCell ref="AC92:AR92"/>
    <mergeCell ref="AC124:AR124"/>
    <mergeCell ref="AC125:AR125"/>
    <mergeCell ref="AC126:AR126"/>
    <mergeCell ref="AC1:AR1"/>
    <mergeCell ref="AC2:AR2"/>
    <mergeCell ref="AC3:AR3"/>
    <mergeCell ref="AC33:AR33"/>
    <mergeCell ref="AC34:AR34"/>
    <mergeCell ref="AC35:AR35"/>
    <mergeCell ref="AC55:AR55"/>
    <mergeCell ref="AC56:AR56"/>
    <mergeCell ref="O124:AB124"/>
    <mergeCell ref="O125:AB125"/>
    <mergeCell ref="O126:AB126"/>
    <mergeCell ref="O155:AB155"/>
    <mergeCell ref="O57:AB57"/>
    <mergeCell ref="O90:AB90"/>
    <mergeCell ref="O91:AB91"/>
    <mergeCell ref="O92:AB92"/>
    <mergeCell ref="A156:N156"/>
    <mergeCell ref="A157:N157"/>
    <mergeCell ref="O1:AB1"/>
    <mergeCell ref="O2:AB2"/>
    <mergeCell ref="O3:AB3"/>
    <mergeCell ref="O33:AB33"/>
    <mergeCell ref="O34:AB34"/>
    <mergeCell ref="O35:AB35"/>
    <mergeCell ref="O55:AB55"/>
    <mergeCell ref="O56:AB56"/>
    <mergeCell ref="A124:N124"/>
    <mergeCell ref="A125:N125"/>
    <mergeCell ref="A126:N126"/>
    <mergeCell ref="A155:N155"/>
    <mergeCell ref="A57:N57"/>
    <mergeCell ref="A90:N90"/>
    <mergeCell ref="A91:N91"/>
    <mergeCell ref="A92:N92"/>
    <mergeCell ref="A1:N1"/>
    <mergeCell ref="A2:N2"/>
    <mergeCell ref="A3:N3"/>
    <mergeCell ref="A56:N56"/>
    <mergeCell ref="A55:N55"/>
    <mergeCell ref="A34:N34"/>
    <mergeCell ref="A35:N35"/>
    <mergeCell ref="A33:N33"/>
  </mergeCells>
  <phoneticPr fontId="0" type="noConversion"/>
  <printOptions horizontalCentered="1"/>
  <pageMargins left="0.69" right="0.28999999999999998" top="0.59055118110236227" bottom="0.39370078740157483" header="0.51181102362204722" footer="0.51181102362204722"/>
  <pageSetup paperSize="9" scale="90" orientation="landscape" r:id="rId1"/>
  <headerFooter alignWithMargins="0"/>
  <rowBreaks count="5" manualBreakCount="5">
    <brk id="32" max="16383" man="1"/>
    <brk id="53" max="16383" man="1"/>
    <brk id="89" max="16383" man="1"/>
    <brk id="123" max="16383" man="1"/>
    <brk id="1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Z186"/>
  <sheetViews>
    <sheetView showZeros="0" zoomScale="75" workbookViewId="0">
      <pane xSplit="2" ySplit="8" topLeftCell="C75" activePane="bottomRight" state="frozen"/>
      <selection pane="topRight" activeCell="C1" sqref="C1"/>
      <selection pane="bottomLeft" activeCell="A9" sqref="A9"/>
      <selection pane="bottomRight" activeCell="C88" sqref="C88:J88"/>
    </sheetView>
  </sheetViews>
  <sheetFormatPr baseColWidth="10" defaultColWidth="11.453125" defaultRowHeight="13"/>
  <cols>
    <col min="1" max="1" width="22.26953125" style="111" customWidth="1"/>
    <col min="2" max="2" width="27.26953125" style="133" customWidth="1"/>
    <col min="3" max="7" width="9.453125" style="111" customWidth="1"/>
    <col min="8" max="8" width="9.453125" style="133" customWidth="1"/>
    <col min="9" max="10" width="9.453125" style="111" customWidth="1"/>
    <col min="11" max="12" width="9.453125" style="474" customWidth="1"/>
    <col min="13" max="13" width="22.1796875" style="111" customWidth="1"/>
    <col min="14" max="14" width="27.1796875" style="132" customWidth="1"/>
    <col min="15" max="16" width="8.81640625" style="111" customWidth="1"/>
    <col min="17" max="17" width="8.81640625" style="133" customWidth="1"/>
    <col min="18" max="19" width="8.81640625" style="111" customWidth="1"/>
    <col min="20" max="20" width="8.81640625" style="133" customWidth="1"/>
    <col min="21" max="22" width="8.81640625" style="111" customWidth="1"/>
    <col min="23" max="24" width="8.81640625" style="474" customWidth="1"/>
    <col min="25" max="25" width="22.1796875" style="111" customWidth="1"/>
    <col min="26" max="26" width="27.1796875" style="132" customWidth="1"/>
    <col min="27" max="27" width="6.81640625" style="111" customWidth="1"/>
    <col min="28" max="28" width="4.7265625" style="111" customWidth="1"/>
    <col min="29" max="29" width="4.81640625" style="111" customWidth="1"/>
    <col min="30" max="30" width="4.7265625" style="111" customWidth="1"/>
    <col min="31" max="31" width="6.26953125" style="111" customWidth="1"/>
    <col min="32" max="32" width="7.7265625" style="111" customWidth="1"/>
    <col min="33" max="33" width="6.81640625" style="111" customWidth="1"/>
    <col min="34" max="34" width="6.54296875" style="111" customWidth="1"/>
    <col min="35" max="36" width="8.1796875" style="133" customWidth="1"/>
    <col min="37" max="37" width="6.1796875" style="111" customWidth="1"/>
    <col min="38" max="38" width="6.54296875" style="111" customWidth="1"/>
    <col min="39" max="39" width="5.453125" style="111" customWidth="1"/>
    <col min="40" max="16384" width="11.453125" style="111"/>
  </cols>
  <sheetData>
    <row r="1" spans="1:52">
      <c r="A1" s="108" t="s">
        <v>447</v>
      </c>
      <c r="B1" s="112"/>
      <c r="C1" s="112"/>
      <c r="D1" s="112"/>
      <c r="E1" s="112"/>
      <c r="F1" s="112"/>
      <c r="G1" s="108"/>
      <c r="H1" s="112"/>
      <c r="I1" s="112"/>
      <c r="J1" s="479"/>
      <c r="K1" s="479"/>
      <c r="L1" s="112"/>
      <c r="M1" s="108" t="s">
        <v>486</v>
      </c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 t="s">
        <v>485</v>
      </c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12"/>
      <c r="AL1" s="112"/>
      <c r="AM1" s="112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</row>
    <row r="2" spans="1:52">
      <c r="A2" s="108" t="s">
        <v>190</v>
      </c>
      <c r="B2" s="112"/>
      <c r="C2" s="112"/>
      <c r="D2" s="112"/>
      <c r="E2" s="112"/>
      <c r="F2" s="112"/>
      <c r="G2" s="108"/>
      <c r="H2" s="112"/>
      <c r="I2" s="112"/>
      <c r="J2" s="479"/>
      <c r="K2" s="479"/>
      <c r="L2" s="112"/>
      <c r="M2" s="108" t="s">
        <v>190</v>
      </c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 t="s">
        <v>448</v>
      </c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12"/>
      <c r="AL2" s="112"/>
      <c r="AM2" s="112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</row>
    <row r="3" spans="1:52">
      <c r="A3" s="108" t="s">
        <v>279</v>
      </c>
      <c r="B3" s="112"/>
      <c r="C3" s="112"/>
      <c r="D3" s="112"/>
      <c r="E3" s="112"/>
      <c r="F3" s="112"/>
      <c r="G3" s="108"/>
      <c r="H3" s="112"/>
      <c r="I3" s="112"/>
      <c r="J3" s="479"/>
      <c r="K3" s="479"/>
      <c r="L3" s="112"/>
      <c r="M3" s="108" t="s">
        <v>279</v>
      </c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 t="s">
        <v>279</v>
      </c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12"/>
      <c r="AL3" s="112"/>
      <c r="AM3" s="112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</row>
    <row r="4" spans="1:52">
      <c r="B4" s="132"/>
    </row>
    <row r="5" spans="1:52">
      <c r="A5" s="134" t="s">
        <v>260</v>
      </c>
      <c r="I5" s="558">
        <f>SUM(I12:I19)</f>
        <v>19576</v>
      </c>
      <c r="J5" s="112"/>
      <c r="K5" s="112" t="s">
        <v>72</v>
      </c>
      <c r="M5" s="134" t="s">
        <v>260</v>
      </c>
      <c r="W5" s="475" t="s">
        <v>72</v>
      </c>
      <c r="Y5" s="134" t="s">
        <v>260</v>
      </c>
      <c r="AL5" s="111" t="s">
        <v>72</v>
      </c>
    </row>
    <row r="6" spans="1:52">
      <c r="AI6" s="140"/>
    </row>
    <row r="7" spans="1:52" s="345" customFormat="1" ht="18.75" customHeight="1">
      <c r="A7" s="389"/>
      <c r="B7" s="344"/>
      <c r="C7" s="150" t="s">
        <v>82</v>
      </c>
      <c r="D7" s="151"/>
      <c r="E7" s="150" t="s">
        <v>83</v>
      </c>
      <c r="F7" s="151"/>
      <c r="G7" s="150" t="s">
        <v>84</v>
      </c>
      <c r="H7" s="151"/>
      <c r="I7" s="150" t="s">
        <v>85</v>
      </c>
      <c r="J7" s="151"/>
      <c r="K7" s="476" t="s">
        <v>73</v>
      </c>
      <c r="L7" s="477"/>
      <c r="M7" s="459"/>
      <c r="N7" s="460"/>
      <c r="O7" s="150" t="s">
        <v>82</v>
      </c>
      <c r="P7" s="151"/>
      <c r="Q7" s="150" t="s">
        <v>83</v>
      </c>
      <c r="R7" s="151"/>
      <c r="S7" s="150" t="s">
        <v>84</v>
      </c>
      <c r="T7" s="151"/>
      <c r="U7" s="150" t="s">
        <v>85</v>
      </c>
      <c r="V7" s="151"/>
      <c r="W7" s="476" t="s">
        <v>73</v>
      </c>
      <c r="X7" s="477"/>
      <c r="Y7" s="461"/>
      <c r="Z7" s="319"/>
      <c r="AA7" s="564" t="s">
        <v>59</v>
      </c>
      <c r="AB7" s="565"/>
      <c r="AC7" s="565"/>
      <c r="AD7" s="565"/>
      <c r="AE7" s="566"/>
      <c r="AF7" s="312" t="s">
        <v>47</v>
      </c>
      <c r="AG7" s="321"/>
      <c r="AH7" s="312"/>
      <c r="AI7" s="209" t="s">
        <v>445</v>
      </c>
      <c r="AJ7" s="536"/>
      <c r="AK7" s="312" t="s">
        <v>176</v>
      </c>
      <c r="AL7" s="303"/>
      <c r="AM7" s="317"/>
    </row>
    <row r="8" spans="1:52" s="345" customFormat="1" ht="24" customHeight="1">
      <c r="A8" s="462" t="s">
        <v>338</v>
      </c>
      <c r="B8" s="463" t="s">
        <v>191</v>
      </c>
      <c r="C8" s="193" t="s">
        <v>257</v>
      </c>
      <c r="D8" s="193" t="s">
        <v>79</v>
      </c>
      <c r="E8" s="193" t="s">
        <v>257</v>
      </c>
      <c r="F8" s="193" t="s">
        <v>79</v>
      </c>
      <c r="G8" s="193" t="s">
        <v>257</v>
      </c>
      <c r="H8" s="193" t="s">
        <v>79</v>
      </c>
      <c r="I8" s="193" t="s">
        <v>257</v>
      </c>
      <c r="J8" s="193" t="s">
        <v>79</v>
      </c>
      <c r="K8" s="195" t="s">
        <v>257</v>
      </c>
      <c r="L8" s="195" t="s">
        <v>79</v>
      </c>
      <c r="M8" s="462" t="s">
        <v>338</v>
      </c>
      <c r="N8" s="464" t="s">
        <v>191</v>
      </c>
      <c r="O8" s="193" t="s">
        <v>257</v>
      </c>
      <c r="P8" s="193" t="s">
        <v>79</v>
      </c>
      <c r="Q8" s="193" t="s">
        <v>257</v>
      </c>
      <c r="R8" s="193" t="s">
        <v>79</v>
      </c>
      <c r="S8" s="193" t="s">
        <v>257</v>
      </c>
      <c r="T8" s="193" t="s">
        <v>79</v>
      </c>
      <c r="U8" s="193" t="s">
        <v>257</v>
      </c>
      <c r="V8" s="193" t="s">
        <v>79</v>
      </c>
      <c r="W8" s="195" t="s">
        <v>257</v>
      </c>
      <c r="X8" s="195" t="s">
        <v>79</v>
      </c>
      <c r="Y8" s="345" t="s">
        <v>338</v>
      </c>
      <c r="Z8" s="323" t="s">
        <v>191</v>
      </c>
      <c r="AA8" s="346" t="s">
        <v>86</v>
      </c>
      <c r="AB8" s="346" t="s">
        <v>87</v>
      </c>
      <c r="AC8" s="346" t="s">
        <v>88</v>
      </c>
      <c r="AD8" s="346" t="s">
        <v>89</v>
      </c>
      <c r="AE8" s="347" t="s">
        <v>73</v>
      </c>
      <c r="AF8" s="284" t="s">
        <v>183</v>
      </c>
      <c r="AG8" s="284" t="s">
        <v>184</v>
      </c>
      <c r="AH8" s="271" t="s">
        <v>182</v>
      </c>
      <c r="AI8" s="272" t="s">
        <v>444</v>
      </c>
      <c r="AJ8" s="271" t="s">
        <v>58</v>
      </c>
      <c r="AK8" s="285" t="s">
        <v>65</v>
      </c>
      <c r="AL8" s="273" t="s">
        <v>63</v>
      </c>
      <c r="AM8" s="285" t="s">
        <v>66</v>
      </c>
    </row>
    <row r="9" spans="1:52">
      <c r="A9" s="142"/>
      <c r="B9" s="72"/>
      <c r="C9" s="72"/>
      <c r="D9" s="72"/>
      <c r="E9" s="72"/>
      <c r="F9" s="72"/>
      <c r="G9" s="72"/>
      <c r="H9" s="72"/>
      <c r="I9" s="72"/>
      <c r="J9" s="72"/>
      <c r="K9" s="152"/>
      <c r="L9" s="152"/>
      <c r="M9" s="72"/>
      <c r="N9" s="178"/>
      <c r="O9" s="72"/>
      <c r="P9" s="72"/>
      <c r="Q9" s="72"/>
      <c r="R9" s="72"/>
      <c r="S9" s="72"/>
      <c r="T9" s="72"/>
      <c r="U9" s="72"/>
      <c r="V9" s="72"/>
      <c r="W9" s="152"/>
      <c r="X9" s="152"/>
      <c r="Y9" s="72"/>
      <c r="Z9" s="178"/>
      <c r="AA9" s="142"/>
      <c r="AB9" s="142"/>
      <c r="AC9" s="142"/>
      <c r="AD9" s="142"/>
      <c r="AE9" s="142"/>
      <c r="AF9" s="180"/>
      <c r="AG9" s="138"/>
      <c r="AH9" s="80"/>
      <c r="AI9" s="40"/>
      <c r="AJ9" s="254"/>
      <c r="AK9" s="4"/>
      <c r="AL9" s="142"/>
      <c r="AM9" s="142"/>
    </row>
    <row r="10" spans="1:52" s="23" customFormat="1">
      <c r="A10" s="15"/>
      <c r="B10" s="8" t="s">
        <v>81</v>
      </c>
      <c r="C10" s="8">
        <f>SUM(C12:C30)</f>
        <v>47394</v>
      </c>
      <c r="D10" s="8">
        <f t="shared" ref="D10:L10" si="0">SUM(D12:D30)</f>
        <v>23680</v>
      </c>
      <c r="E10" s="8">
        <f t="shared" si="0"/>
        <v>32977</v>
      </c>
      <c r="F10" s="8">
        <f t="shared" si="0"/>
        <v>16858</v>
      </c>
      <c r="G10" s="8">
        <f t="shared" si="0"/>
        <v>27449</v>
      </c>
      <c r="H10" s="8">
        <f t="shared" si="0"/>
        <v>14022</v>
      </c>
      <c r="I10" s="8">
        <f t="shared" si="0"/>
        <v>26528</v>
      </c>
      <c r="J10" s="8">
        <f t="shared" si="0"/>
        <v>13867</v>
      </c>
      <c r="K10" s="75">
        <f t="shared" si="0"/>
        <v>134348</v>
      </c>
      <c r="L10" s="75">
        <f t="shared" si="0"/>
        <v>68427</v>
      </c>
      <c r="M10" s="8"/>
      <c r="N10" s="205" t="s">
        <v>81</v>
      </c>
      <c r="O10" s="8">
        <f>SUM(O12:O30)</f>
        <v>2224</v>
      </c>
      <c r="P10" s="8">
        <f t="shared" ref="P10:AM10" si="1">SUM(P12:P30)</f>
        <v>989</v>
      </c>
      <c r="Q10" s="8">
        <f t="shared" si="1"/>
        <v>1395</v>
      </c>
      <c r="R10" s="8">
        <f t="shared" si="1"/>
        <v>704</v>
      </c>
      <c r="S10" s="8">
        <f t="shared" si="1"/>
        <v>1153</v>
      </c>
      <c r="T10" s="8">
        <f t="shared" si="1"/>
        <v>591</v>
      </c>
      <c r="U10" s="8">
        <f t="shared" si="1"/>
        <v>3866</v>
      </c>
      <c r="V10" s="8">
        <f t="shared" si="1"/>
        <v>2122</v>
      </c>
      <c r="W10" s="75">
        <f t="shared" si="1"/>
        <v>8638</v>
      </c>
      <c r="X10" s="75">
        <f t="shared" si="1"/>
        <v>4406</v>
      </c>
      <c r="Y10" s="8"/>
      <c r="Z10" s="205" t="s">
        <v>81</v>
      </c>
      <c r="AA10" s="8">
        <f t="shared" si="1"/>
        <v>1079</v>
      </c>
      <c r="AB10" s="8">
        <f t="shared" si="1"/>
        <v>859</v>
      </c>
      <c r="AC10" s="8">
        <f t="shared" si="1"/>
        <v>794</v>
      </c>
      <c r="AD10" s="8">
        <f t="shared" si="1"/>
        <v>750</v>
      </c>
      <c r="AE10" s="8">
        <f t="shared" si="1"/>
        <v>3482</v>
      </c>
      <c r="AF10" s="8">
        <f>SUM(AF12:AF30)</f>
        <v>3306</v>
      </c>
      <c r="AG10" s="8">
        <f>SUM(AG12:AG30)</f>
        <v>244</v>
      </c>
      <c r="AH10" s="8">
        <f>SUM(AH12:AH30)</f>
        <v>3550</v>
      </c>
      <c r="AI10" s="8">
        <f t="shared" si="1"/>
        <v>6381</v>
      </c>
      <c r="AJ10" s="8">
        <f t="shared" si="1"/>
        <v>568</v>
      </c>
      <c r="AK10" s="8">
        <f t="shared" si="1"/>
        <v>720</v>
      </c>
      <c r="AL10" s="8">
        <f t="shared" si="1"/>
        <v>701</v>
      </c>
      <c r="AM10" s="8">
        <f t="shared" si="1"/>
        <v>19</v>
      </c>
    </row>
    <row r="11" spans="1:52">
      <c r="A11" s="78"/>
      <c r="B11" s="74"/>
      <c r="C11" s="74"/>
      <c r="D11" s="74"/>
      <c r="E11" s="74"/>
      <c r="F11" s="74"/>
      <c r="G11" s="74"/>
      <c r="H11" s="74"/>
      <c r="I11" s="74"/>
      <c r="J11" s="74"/>
      <c r="K11" s="75"/>
      <c r="L11" s="75"/>
      <c r="M11" s="74"/>
      <c r="N11" s="204"/>
      <c r="O11" s="74"/>
      <c r="P11" s="74"/>
      <c r="Q11" s="74"/>
      <c r="R11" s="74"/>
      <c r="S11" s="74"/>
      <c r="T11" s="74"/>
      <c r="U11" s="74"/>
      <c r="V11" s="74"/>
      <c r="W11" s="75"/>
      <c r="X11" s="75"/>
      <c r="Y11" s="74"/>
      <c r="Z11" s="20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8"/>
      <c r="AM11" s="78"/>
    </row>
    <row r="12" spans="1:52" ht="15" customHeight="1">
      <c r="A12" s="14" t="s">
        <v>283</v>
      </c>
      <c r="B12" s="14" t="s">
        <v>284</v>
      </c>
      <c r="C12" s="14">
        <v>3921</v>
      </c>
      <c r="D12" s="14">
        <v>1916</v>
      </c>
      <c r="E12" s="14">
        <v>2628</v>
      </c>
      <c r="F12" s="14">
        <v>1340</v>
      </c>
      <c r="G12" s="14">
        <v>2102</v>
      </c>
      <c r="H12" s="5">
        <v>1027</v>
      </c>
      <c r="I12" s="14">
        <v>2119</v>
      </c>
      <c r="J12" s="14">
        <v>1078</v>
      </c>
      <c r="K12" s="473">
        <v>10770</v>
      </c>
      <c r="L12" s="473">
        <v>5361</v>
      </c>
      <c r="M12" s="14" t="s">
        <v>283</v>
      </c>
      <c r="N12" s="14" t="s">
        <v>284</v>
      </c>
      <c r="O12" s="14">
        <v>85</v>
      </c>
      <c r="P12" s="14">
        <v>23</v>
      </c>
      <c r="Q12" s="5">
        <v>59</v>
      </c>
      <c r="R12" s="14">
        <v>22</v>
      </c>
      <c r="S12" s="14">
        <v>68</v>
      </c>
      <c r="T12" s="5">
        <v>27</v>
      </c>
      <c r="U12" s="14">
        <v>267</v>
      </c>
      <c r="V12" s="14">
        <v>153</v>
      </c>
      <c r="W12" s="473">
        <v>479</v>
      </c>
      <c r="X12" s="473">
        <v>225</v>
      </c>
      <c r="Y12" s="14" t="s">
        <v>283</v>
      </c>
      <c r="Z12" s="14" t="s">
        <v>284</v>
      </c>
      <c r="AA12" s="14">
        <v>98</v>
      </c>
      <c r="AB12" s="14">
        <v>82</v>
      </c>
      <c r="AC12" s="14">
        <v>71</v>
      </c>
      <c r="AD12" s="14">
        <v>64</v>
      </c>
      <c r="AE12" s="14">
        <v>315</v>
      </c>
      <c r="AF12" s="14">
        <v>311</v>
      </c>
      <c r="AG12">
        <v>4</v>
      </c>
      <c r="AH12" s="14">
        <v>315</v>
      </c>
      <c r="AI12" s="14">
        <v>600</v>
      </c>
      <c r="AJ12" s="14">
        <v>30</v>
      </c>
      <c r="AK12" s="14">
        <v>81</v>
      </c>
      <c r="AL12" s="14">
        <v>76</v>
      </c>
      <c r="AM12" s="14">
        <v>5</v>
      </c>
    </row>
    <row r="13" spans="1:52" ht="15" customHeight="1">
      <c r="A13" s="14" t="s">
        <v>283</v>
      </c>
      <c r="B13" s="14" t="s">
        <v>199</v>
      </c>
      <c r="C13" s="14">
        <v>1071</v>
      </c>
      <c r="D13" s="14">
        <v>565</v>
      </c>
      <c r="E13" s="14">
        <v>733</v>
      </c>
      <c r="F13" s="14">
        <v>377</v>
      </c>
      <c r="G13" s="14">
        <v>531</v>
      </c>
      <c r="H13" s="5">
        <v>294</v>
      </c>
      <c r="I13" s="14">
        <v>544</v>
      </c>
      <c r="J13" s="14">
        <v>291</v>
      </c>
      <c r="K13" s="473">
        <v>2879</v>
      </c>
      <c r="L13" s="473">
        <v>1527</v>
      </c>
      <c r="M13" s="14" t="s">
        <v>283</v>
      </c>
      <c r="N13" s="14" t="s">
        <v>199</v>
      </c>
      <c r="O13" s="14">
        <v>28</v>
      </c>
      <c r="P13" s="14">
        <v>13</v>
      </c>
      <c r="Q13" s="5">
        <v>50</v>
      </c>
      <c r="R13" s="14">
        <v>34</v>
      </c>
      <c r="S13" s="14">
        <v>29</v>
      </c>
      <c r="T13" s="5">
        <v>19</v>
      </c>
      <c r="U13" s="14">
        <v>138</v>
      </c>
      <c r="V13" s="14">
        <v>88</v>
      </c>
      <c r="W13" s="473">
        <v>245</v>
      </c>
      <c r="X13" s="473">
        <v>154</v>
      </c>
      <c r="Y13" s="14" t="s">
        <v>283</v>
      </c>
      <c r="Z13" s="14" t="s">
        <v>199</v>
      </c>
      <c r="AA13" s="14">
        <v>25</v>
      </c>
      <c r="AB13" s="14">
        <v>20</v>
      </c>
      <c r="AC13" s="14">
        <v>19</v>
      </c>
      <c r="AD13" s="14">
        <v>18</v>
      </c>
      <c r="AE13" s="14">
        <v>82</v>
      </c>
      <c r="AF13" s="14">
        <v>79</v>
      </c>
      <c r="AG13">
        <v>5</v>
      </c>
      <c r="AH13" s="14">
        <v>84</v>
      </c>
      <c r="AI13" s="14">
        <v>104</v>
      </c>
      <c r="AJ13" s="14">
        <v>3</v>
      </c>
      <c r="AK13" s="14">
        <v>18</v>
      </c>
      <c r="AL13" s="14">
        <v>17</v>
      </c>
      <c r="AM13" s="14">
        <v>1</v>
      </c>
    </row>
    <row r="14" spans="1:52" ht="15" customHeight="1">
      <c r="A14" s="14" t="s">
        <v>283</v>
      </c>
      <c r="B14" s="14" t="s">
        <v>200</v>
      </c>
      <c r="C14" s="14">
        <v>703</v>
      </c>
      <c r="D14" s="14">
        <v>357</v>
      </c>
      <c r="E14" s="14">
        <v>477</v>
      </c>
      <c r="F14" s="14">
        <v>253</v>
      </c>
      <c r="G14" s="14">
        <v>356</v>
      </c>
      <c r="H14" s="5">
        <v>199</v>
      </c>
      <c r="I14" s="14">
        <v>344</v>
      </c>
      <c r="J14" s="14">
        <v>188</v>
      </c>
      <c r="K14" s="473">
        <v>1880</v>
      </c>
      <c r="L14" s="473">
        <v>997</v>
      </c>
      <c r="M14" s="14" t="s">
        <v>283</v>
      </c>
      <c r="N14" s="14" t="s">
        <v>200</v>
      </c>
      <c r="O14" s="14">
        <v>44</v>
      </c>
      <c r="P14" s="14">
        <v>21</v>
      </c>
      <c r="Q14" s="5">
        <v>30</v>
      </c>
      <c r="R14" s="14">
        <v>17</v>
      </c>
      <c r="S14" s="14">
        <v>30</v>
      </c>
      <c r="T14" s="5">
        <v>23</v>
      </c>
      <c r="U14" s="14">
        <v>72</v>
      </c>
      <c r="V14" s="14">
        <v>42</v>
      </c>
      <c r="W14" s="473">
        <v>176</v>
      </c>
      <c r="X14" s="473">
        <v>103</v>
      </c>
      <c r="Y14" s="14" t="s">
        <v>283</v>
      </c>
      <c r="Z14" s="14" t="s">
        <v>200</v>
      </c>
      <c r="AA14" s="14">
        <v>16</v>
      </c>
      <c r="AB14" s="14">
        <v>12</v>
      </c>
      <c r="AC14" s="14">
        <v>11</v>
      </c>
      <c r="AD14" s="14">
        <v>11</v>
      </c>
      <c r="AE14" s="14">
        <v>50</v>
      </c>
      <c r="AF14" s="14">
        <v>50</v>
      </c>
      <c r="AG14">
        <v>1</v>
      </c>
      <c r="AH14" s="14">
        <v>51</v>
      </c>
      <c r="AI14" s="14">
        <v>73</v>
      </c>
      <c r="AJ14" s="14">
        <v>7</v>
      </c>
      <c r="AK14" s="14">
        <v>10</v>
      </c>
      <c r="AL14" s="14">
        <v>10</v>
      </c>
      <c r="AM14" s="14">
        <v>0</v>
      </c>
    </row>
    <row r="15" spans="1:52" ht="15" customHeight="1">
      <c r="A15" s="14" t="s">
        <v>283</v>
      </c>
      <c r="B15" s="14" t="s">
        <v>201</v>
      </c>
      <c r="C15" s="14">
        <v>733</v>
      </c>
      <c r="D15" s="14">
        <v>369</v>
      </c>
      <c r="E15" s="14">
        <v>394</v>
      </c>
      <c r="F15" s="14">
        <v>195</v>
      </c>
      <c r="G15" s="14">
        <v>214</v>
      </c>
      <c r="H15" s="5">
        <v>106</v>
      </c>
      <c r="I15" s="14">
        <v>195</v>
      </c>
      <c r="J15" s="14">
        <v>98</v>
      </c>
      <c r="K15" s="473">
        <v>1536</v>
      </c>
      <c r="L15" s="473">
        <v>768</v>
      </c>
      <c r="M15" s="14" t="s">
        <v>283</v>
      </c>
      <c r="N15" s="14" t="s">
        <v>201</v>
      </c>
      <c r="O15" s="14">
        <v>19</v>
      </c>
      <c r="P15" s="14">
        <v>7</v>
      </c>
      <c r="Q15" s="5">
        <v>26</v>
      </c>
      <c r="R15" s="14">
        <v>16</v>
      </c>
      <c r="S15" s="14">
        <v>3</v>
      </c>
      <c r="T15" s="5">
        <v>1</v>
      </c>
      <c r="U15" s="14">
        <v>47</v>
      </c>
      <c r="V15" s="14">
        <v>20</v>
      </c>
      <c r="W15" s="473">
        <v>95</v>
      </c>
      <c r="X15" s="473">
        <v>44</v>
      </c>
      <c r="Y15" s="14" t="s">
        <v>283</v>
      </c>
      <c r="Z15" s="14" t="s">
        <v>201</v>
      </c>
      <c r="AA15" s="14">
        <v>17</v>
      </c>
      <c r="AB15" s="14">
        <v>10</v>
      </c>
      <c r="AC15" s="14">
        <v>9</v>
      </c>
      <c r="AD15" s="14">
        <v>8</v>
      </c>
      <c r="AE15" s="14">
        <v>44</v>
      </c>
      <c r="AF15" s="14">
        <v>37</v>
      </c>
      <c r="AG15">
        <v>3</v>
      </c>
      <c r="AH15" s="14">
        <v>40</v>
      </c>
      <c r="AI15" s="14">
        <v>73</v>
      </c>
      <c r="AJ15" s="14">
        <v>1</v>
      </c>
      <c r="AK15" s="14">
        <v>11</v>
      </c>
      <c r="AL15" s="14">
        <v>11</v>
      </c>
      <c r="AM15" s="14">
        <v>0</v>
      </c>
    </row>
    <row r="16" spans="1:52" ht="15" customHeight="1">
      <c r="A16" s="14" t="s">
        <v>283</v>
      </c>
      <c r="B16" s="14" t="s">
        <v>438</v>
      </c>
      <c r="C16" s="14">
        <v>6058</v>
      </c>
      <c r="D16" s="14">
        <v>3013</v>
      </c>
      <c r="E16" s="14">
        <v>4381</v>
      </c>
      <c r="F16" s="14">
        <v>2186</v>
      </c>
      <c r="G16" s="14">
        <v>3683</v>
      </c>
      <c r="H16" s="5">
        <v>1842</v>
      </c>
      <c r="I16" s="14">
        <v>3491</v>
      </c>
      <c r="J16" s="14">
        <v>1849</v>
      </c>
      <c r="K16" s="473">
        <v>17613</v>
      </c>
      <c r="L16" s="473">
        <v>8890</v>
      </c>
      <c r="M16" s="14" t="s">
        <v>283</v>
      </c>
      <c r="N16" s="14" t="s">
        <v>438</v>
      </c>
      <c r="O16" s="14">
        <v>254</v>
      </c>
      <c r="P16" s="14">
        <v>106</v>
      </c>
      <c r="Q16" s="5">
        <v>139</v>
      </c>
      <c r="R16" s="14">
        <v>64</v>
      </c>
      <c r="S16" s="14">
        <v>116</v>
      </c>
      <c r="T16" s="5">
        <v>59</v>
      </c>
      <c r="U16" s="14">
        <v>391</v>
      </c>
      <c r="V16" s="14">
        <v>227</v>
      </c>
      <c r="W16" s="473">
        <v>900</v>
      </c>
      <c r="X16" s="473">
        <v>456</v>
      </c>
      <c r="Y16" s="14" t="s">
        <v>283</v>
      </c>
      <c r="Z16" s="14" t="s">
        <v>438</v>
      </c>
      <c r="AA16" s="14">
        <v>146</v>
      </c>
      <c r="AB16" s="14">
        <v>117</v>
      </c>
      <c r="AC16" s="14">
        <v>110</v>
      </c>
      <c r="AD16" s="14">
        <v>105</v>
      </c>
      <c r="AE16" s="14">
        <v>478</v>
      </c>
      <c r="AF16" s="14">
        <v>378</v>
      </c>
      <c r="AG16">
        <v>102</v>
      </c>
      <c r="AH16" s="14">
        <v>480</v>
      </c>
      <c r="AI16" s="14">
        <v>866</v>
      </c>
      <c r="AJ16" s="14">
        <v>97</v>
      </c>
      <c r="AK16" s="14">
        <v>103</v>
      </c>
      <c r="AL16" s="14">
        <v>103</v>
      </c>
      <c r="AM16" s="14">
        <v>0</v>
      </c>
    </row>
    <row r="17" spans="1:39" ht="15" customHeight="1">
      <c r="A17" s="14" t="s">
        <v>283</v>
      </c>
      <c r="B17" s="14" t="s">
        <v>51</v>
      </c>
      <c r="C17" s="14">
        <v>2878</v>
      </c>
      <c r="D17" s="14">
        <v>1402</v>
      </c>
      <c r="E17" s="14">
        <v>2363</v>
      </c>
      <c r="F17" s="14">
        <v>1238</v>
      </c>
      <c r="G17" s="14">
        <v>2014</v>
      </c>
      <c r="H17" s="5">
        <v>1021</v>
      </c>
      <c r="I17" s="14">
        <v>1934</v>
      </c>
      <c r="J17" s="14">
        <v>1017</v>
      </c>
      <c r="K17" s="473">
        <v>9189</v>
      </c>
      <c r="L17" s="473">
        <v>4678</v>
      </c>
      <c r="M17" s="14" t="s">
        <v>283</v>
      </c>
      <c r="N17" s="14" t="s">
        <v>51</v>
      </c>
      <c r="O17" s="14">
        <v>194</v>
      </c>
      <c r="P17" s="14">
        <v>75</v>
      </c>
      <c r="Q17" s="5">
        <v>118</v>
      </c>
      <c r="R17" s="14">
        <v>67</v>
      </c>
      <c r="S17" s="14">
        <v>101</v>
      </c>
      <c r="T17" s="5">
        <v>58</v>
      </c>
      <c r="U17" s="14">
        <v>396</v>
      </c>
      <c r="V17" s="14">
        <v>236</v>
      </c>
      <c r="W17" s="473">
        <v>809</v>
      </c>
      <c r="X17" s="473">
        <v>436</v>
      </c>
      <c r="Y17" s="14" t="s">
        <v>283</v>
      </c>
      <c r="Z17" s="14" t="s">
        <v>51</v>
      </c>
      <c r="AA17" s="14">
        <v>80</v>
      </c>
      <c r="AB17" s="14">
        <v>68</v>
      </c>
      <c r="AC17" s="14">
        <v>63</v>
      </c>
      <c r="AD17" s="14">
        <v>57</v>
      </c>
      <c r="AE17" s="14">
        <v>268</v>
      </c>
      <c r="AF17" s="14">
        <v>281</v>
      </c>
      <c r="AG17">
        <v>8</v>
      </c>
      <c r="AH17" s="14">
        <v>289</v>
      </c>
      <c r="AI17" s="14">
        <v>574</v>
      </c>
      <c r="AJ17" s="14">
        <v>49</v>
      </c>
      <c r="AK17" s="14">
        <v>60</v>
      </c>
      <c r="AL17" s="14">
        <v>57</v>
      </c>
      <c r="AM17" s="14">
        <v>3</v>
      </c>
    </row>
    <row r="18" spans="1:39" ht="15" customHeight="1">
      <c r="A18" s="14" t="s">
        <v>283</v>
      </c>
      <c r="B18" s="14" t="s">
        <v>172</v>
      </c>
      <c r="C18" s="14">
        <v>14433</v>
      </c>
      <c r="D18" s="14">
        <v>7197</v>
      </c>
      <c r="E18" s="14">
        <v>11840</v>
      </c>
      <c r="F18" s="14">
        <v>5993</v>
      </c>
      <c r="G18" s="14">
        <v>10619</v>
      </c>
      <c r="H18" s="5">
        <v>5451</v>
      </c>
      <c r="I18" s="14">
        <v>10434</v>
      </c>
      <c r="J18" s="14">
        <v>5422</v>
      </c>
      <c r="K18" s="473">
        <v>47326</v>
      </c>
      <c r="L18" s="473">
        <v>24063</v>
      </c>
      <c r="M18" s="14" t="s">
        <v>283</v>
      </c>
      <c r="N18" s="14" t="s">
        <v>172</v>
      </c>
      <c r="O18" s="14">
        <v>741</v>
      </c>
      <c r="P18" s="14">
        <v>337</v>
      </c>
      <c r="Q18" s="5">
        <v>481</v>
      </c>
      <c r="R18" s="14">
        <v>222</v>
      </c>
      <c r="S18" s="14">
        <v>357</v>
      </c>
      <c r="T18" s="5">
        <v>153</v>
      </c>
      <c r="U18" s="14">
        <v>1216</v>
      </c>
      <c r="V18" s="14">
        <v>626</v>
      </c>
      <c r="W18" s="473">
        <v>2795</v>
      </c>
      <c r="X18" s="473">
        <v>1338</v>
      </c>
      <c r="Y18" s="14" t="s">
        <v>283</v>
      </c>
      <c r="Z18" s="14" t="s">
        <v>172</v>
      </c>
      <c r="AA18" s="14">
        <v>332</v>
      </c>
      <c r="AB18" s="14">
        <v>296</v>
      </c>
      <c r="AC18" s="14">
        <v>282</v>
      </c>
      <c r="AD18" s="14">
        <v>273</v>
      </c>
      <c r="AE18" s="14">
        <v>1183</v>
      </c>
      <c r="AF18" s="14">
        <v>1205</v>
      </c>
      <c r="AG18">
        <v>21</v>
      </c>
      <c r="AH18" s="14">
        <v>1226</v>
      </c>
      <c r="AI18" s="14">
        <v>2377</v>
      </c>
      <c r="AJ18" s="14">
        <v>262</v>
      </c>
      <c r="AK18" s="14">
        <v>209</v>
      </c>
      <c r="AL18" s="14">
        <v>209</v>
      </c>
      <c r="AM18" s="14">
        <v>0</v>
      </c>
    </row>
    <row r="19" spans="1:39" ht="15" customHeight="1">
      <c r="A19" s="14" t="s">
        <v>283</v>
      </c>
      <c r="B19" s="14" t="s">
        <v>247</v>
      </c>
      <c r="C19" s="14">
        <v>1028</v>
      </c>
      <c r="D19" s="14">
        <v>501</v>
      </c>
      <c r="E19" s="14">
        <v>649</v>
      </c>
      <c r="F19" s="14">
        <v>318</v>
      </c>
      <c r="G19" s="14">
        <v>535</v>
      </c>
      <c r="H19" s="5">
        <v>291</v>
      </c>
      <c r="I19" s="14">
        <v>515</v>
      </c>
      <c r="J19" s="14">
        <v>283</v>
      </c>
      <c r="K19" s="473">
        <v>2727</v>
      </c>
      <c r="L19" s="473">
        <v>1393</v>
      </c>
      <c r="M19" s="14" t="s">
        <v>283</v>
      </c>
      <c r="N19" s="14" t="s">
        <v>247</v>
      </c>
      <c r="O19" s="14">
        <v>58</v>
      </c>
      <c r="P19" s="14">
        <v>20</v>
      </c>
      <c r="Q19" s="5">
        <v>30</v>
      </c>
      <c r="R19" s="14">
        <v>14</v>
      </c>
      <c r="S19" s="14">
        <v>34</v>
      </c>
      <c r="T19" s="5">
        <v>18</v>
      </c>
      <c r="U19" s="14">
        <v>97</v>
      </c>
      <c r="V19" s="14">
        <v>56</v>
      </c>
      <c r="W19" s="473">
        <v>219</v>
      </c>
      <c r="X19" s="473">
        <v>108</v>
      </c>
      <c r="Y19" s="14" t="s">
        <v>283</v>
      </c>
      <c r="Z19" s="14" t="s">
        <v>247</v>
      </c>
      <c r="AA19" s="14">
        <v>27</v>
      </c>
      <c r="AB19" s="14">
        <v>21</v>
      </c>
      <c r="AC19" s="14">
        <v>19</v>
      </c>
      <c r="AD19" s="14">
        <v>18</v>
      </c>
      <c r="AE19" s="14">
        <v>85</v>
      </c>
      <c r="AF19" s="14">
        <v>81</v>
      </c>
      <c r="AG19">
        <v>6</v>
      </c>
      <c r="AH19" s="14">
        <v>87</v>
      </c>
      <c r="AI19" s="14">
        <v>132</v>
      </c>
      <c r="AJ19" s="14">
        <v>5</v>
      </c>
      <c r="AK19" s="14">
        <v>22</v>
      </c>
      <c r="AL19" s="14">
        <v>19</v>
      </c>
      <c r="AM19" s="14">
        <v>3</v>
      </c>
    </row>
    <row r="20" spans="1:39" ht="15" customHeight="1">
      <c r="A20" s="14" t="s">
        <v>285</v>
      </c>
      <c r="B20" s="14" t="s">
        <v>286</v>
      </c>
      <c r="C20" s="14">
        <v>310</v>
      </c>
      <c r="D20" s="14">
        <v>155</v>
      </c>
      <c r="E20" s="14">
        <v>173</v>
      </c>
      <c r="F20" s="14">
        <v>82</v>
      </c>
      <c r="G20" s="14">
        <v>109</v>
      </c>
      <c r="H20" s="5">
        <v>63</v>
      </c>
      <c r="I20" s="14">
        <v>98</v>
      </c>
      <c r="J20" s="14">
        <v>56</v>
      </c>
      <c r="K20" s="473">
        <v>690</v>
      </c>
      <c r="L20" s="473">
        <v>356</v>
      </c>
      <c r="M20" s="14" t="s">
        <v>285</v>
      </c>
      <c r="N20" s="14" t="s">
        <v>286</v>
      </c>
      <c r="O20" s="14">
        <v>51</v>
      </c>
      <c r="P20" s="14">
        <v>22</v>
      </c>
      <c r="Q20" s="5">
        <v>18</v>
      </c>
      <c r="R20" s="14">
        <v>7</v>
      </c>
      <c r="S20" s="14">
        <v>13</v>
      </c>
      <c r="T20" s="5">
        <v>8</v>
      </c>
      <c r="U20" s="14">
        <v>34</v>
      </c>
      <c r="V20" s="14">
        <v>18</v>
      </c>
      <c r="W20" s="473">
        <v>116</v>
      </c>
      <c r="X20" s="473">
        <v>55</v>
      </c>
      <c r="Y20" s="14" t="s">
        <v>285</v>
      </c>
      <c r="Z20" s="14" t="s">
        <v>286</v>
      </c>
      <c r="AA20" s="14">
        <v>8</v>
      </c>
      <c r="AB20" s="14">
        <v>5</v>
      </c>
      <c r="AC20" s="14">
        <v>5</v>
      </c>
      <c r="AD20" s="14">
        <v>5</v>
      </c>
      <c r="AE20" s="14">
        <v>23</v>
      </c>
      <c r="AF20" s="14">
        <v>24</v>
      </c>
      <c r="AG20">
        <v>6</v>
      </c>
      <c r="AH20" s="14">
        <v>30</v>
      </c>
      <c r="AI20" s="14">
        <v>28</v>
      </c>
      <c r="AJ20" s="14">
        <v>2</v>
      </c>
      <c r="AK20" s="14">
        <v>6</v>
      </c>
      <c r="AL20" s="14">
        <v>5</v>
      </c>
      <c r="AM20" s="14">
        <v>1</v>
      </c>
    </row>
    <row r="21" spans="1:39" ht="15" customHeight="1">
      <c r="A21" s="14" t="s">
        <v>285</v>
      </c>
      <c r="B21" s="14" t="s">
        <v>439</v>
      </c>
      <c r="C21" s="14">
        <v>1525</v>
      </c>
      <c r="D21" s="14">
        <v>752</v>
      </c>
      <c r="E21" s="14">
        <v>949</v>
      </c>
      <c r="F21" s="14">
        <v>465</v>
      </c>
      <c r="G21" s="14">
        <v>667</v>
      </c>
      <c r="H21" s="5">
        <v>317</v>
      </c>
      <c r="I21" s="14">
        <v>651</v>
      </c>
      <c r="J21" s="14">
        <v>311</v>
      </c>
      <c r="K21" s="473">
        <v>3792</v>
      </c>
      <c r="L21" s="473">
        <v>1845</v>
      </c>
      <c r="M21" s="14" t="s">
        <v>285</v>
      </c>
      <c r="N21" s="14" t="s">
        <v>439</v>
      </c>
      <c r="O21" s="14">
        <v>61</v>
      </c>
      <c r="P21" s="14">
        <v>33</v>
      </c>
      <c r="Q21" s="5">
        <v>24</v>
      </c>
      <c r="R21" s="14">
        <v>11</v>
      </c>
      <c r="S21" s="14">
        <v>30</v>
      </c>
      <c r="T21" s="5">
        <v>22</v>
      </c>
      <c r="U21" s="14">
        <v>122</v>
      </c>
      <c r="V21" s="14">
        <v>65</v>
      </c>
      <c r="W21" s="473">
        <v>237</v>
      </c>
      <c r="X21" s="473">
        <v>131</v>
      </c>
      <c r="Y21" s="14" t="s">
        <v>285</v>
      </c>
      <c r="Z21" s="14" t="s">
        <v>439</v>
      </c>
      <c r="AA21" s="14">
        <v>28</v>
      </c>
      <c r="AB21" s="14">
        <v>19</v>
      </c>
      <c r="AC21" s="14">
        <v>16</v>
      </c>
      <c r="AD21" s="14">
        <v>15</v>
      </c>
      <c r="AE21" s="14">
        <v>78</v>
      </c>
      <c r="AF21" s="14">
        <v>69</v>
      </c>
      <c r="AG21">
        <v>6</v>
      </c>
      <c r="AH21" s="14">
        <v>75</v>
      </c>
      <c r="AI21" s="14">
        <v>134</v>
      </c>
      <c r="AJ21" s="14">
        <v>5</v>
      </c>
      <c r="AK21" s="14">
        <v>16</v>
      </c>
      <c r="AL21" s="14">
        <v>14</v>
      </c>
      <c r="AM21" s="14">
        <v>2</v>
      </c>
    </row>
    <row r="22" spans="1:39" ht="15" customHeight="1">
      <c r="A22" s="14" t="s">
        <v>287</v>
      </c>
      <c r="B22" s="14" t="s">
        <v>246</v>
      </c>
      <c r="C22" s="14">
        <v>1725</v>
      </c>
      <c r="D22" s="14">
        <v>902</v>
      </c>
      <c r="E22" s="14">
        <v>971</v>
      </c>
      <c r="F22" s="14">
        <v>534</v>
      </c>
      <c r="G22" s="14">
        <v>764</v>
      </c>
      <c r="H22" s="5">
        <v>404</v>
      </c>
      <c r="I22" s="14">
        <v>766</v>
      </c>
      <c r="J22" s="14">
        <v>403</v>
      </c>
      <c r="K22" s="473">
        <v>4226</v>
      </c>
      <c r="L22" s="473">
        <v>2243</v>
      </c>
      <c r="M22" s="14" t="s">
        <v>287</v>
      </c>
      <c r="N22" s="14" t="s">
        <v>246</v>
      </c>
      <c r="O22" s="14">
        <v>77</v>
      </c>
      <c r="P22" s="14">
        <v>35</v>
      </c>
      <c r="Q22" s="5">
        <v>60</v>
      </c>
      <c r="R22" s="14">
        <v>27</v>
      </c>
      <c r="S22" s="14">
        <v>46</v>
      </c>
      <c r="T22" s="5">
        <v>28</v>
      </c>
      <c r="U22" s="14">
        <v>127</v>
      </c>
      <c r="V22" s="14">
        <v>79</v>
      </c>
      <c r="W22" s="473">
        <v>310</v>
      </c>
      <c r="X22" s="473">
        <v>169</v>
      </c>
      <c r="Y22" s="14" t="s">
        <v>287</v>
      </c>
      <c r="Z22" s="14" t="s">
        <v>246</v>
      </c>
      <c r="AA22" s="14">
        <v>34</v>
      </c>
      <c r="AB22" s="14">
        <v>22</v>
      </c>
      <c r="AC22" s="14">
        <v>19</v>
      </c>
      <c r="AD22" s="14">
        <v>22</v>
      </c>
      <c r="AE22" s="14">
        <v>97</v>
      </c>
      <c r="AF22" s="14">
        <v>89</v>
      </c>
      <c r="AG22">
        <v>7</v>
      </c>
      <c r="AH22" s="14">
        <v>96</v>
      </c>
      <c r="AI22" s="14">
        <v>157</v>
      </c>
      <c r="AJ22" s="14">
        <v>12</v>
      </c>
      <c r="AK22" s="14">
        <v>19</v>
      </c>
      <c r="AL22" s="14">
        <v>19</v>
      </c>
      <c r="AM22" s="14">
        <v>0</v>
      </c>
    </row>
    <row r="23" spans="1:39" ht="15" customHeight="1">
      <c r="A23" s="14" t="s">
        <v>287</v>
      </c>
      <c r="B23" s="14" t="s">
        <v>189</v>
      </c>
      <c r="C23" s="14">
        <v>1450</v>
      </c>
      <c r="D23" s="14">
        <v>728</v>
      </c>
      <c r="E23" s="14">
        <v>809</v>
      </c>
      <c r="F23" s="14">
        <v>414</v>
      </c>
      <c r="G23" s="14">
        <v>595</v>
      </c>
      <c r="H23" s="5">
        <v>319</v>
      </c>
      <c r="I23" s="14">
        <v>570</v>
      </c>
      <c r="J23" s="14">
        <v>306</v>
      </c>
      <c r="K23" s="473">
        <v>3424</v>
      </c>
      <c r="L23" s="473">
        <v>1767</v>
      </c>
      <c r="M23" s="14" t="s">
        <v>287</v>
      </c>
      <c r="N23" s="14" t="s">
        <v>189</v>
      </c>
      <c r="O23" s="14">
        <v>98</v>
      </c>
      <c r="P23" s="14">
        <v>53</v>
      </c>
      <c r="Q23" s="5">
        <v>38</v>
      </c>
      <c r="R23" s="14">
        <v>22</v>
      </c>
      <c r="S23" s="14">
        <v>29</v>
      </c>
      <c r="T23" s="5">
        <v>18</v>
      </c>
      <c r="U23" s="14">
        <v>99</v>
      </c>
      <c r="V23" s="14">
        <v>56</v>
      </c>
      <c r="W23" s="473">
        <v>264</v>
      </c>
      <c r="X23" s="473">
        <v>149</v>
      </c>
      <c r="Y23" s="14" t="s">
        <v>287</v>
      </c>
      <c r="Z23" s="14" t="s">
        <v>189</v>
      </c>
      <c r="AA23" s="14">
        <v>31</v>
      </c>
      <c r="AB23" s="14">
        <v>19</v>
      </c>
      <c r="AC23" s="14">
        <v>16</v>
      </c>
      <c r="AD23" s="14">
        <v>13</v>
      </c>
      <c r="AE23" s="14">
        <v>79</v>
      </c>
      <c r="AF23" s="14">
        <v>68</v>
      </c>
      <c r="AG23">
        <v>11</v>
      </c>
      <c r="AH23" s="14">
        <v>79</v>
      </c>
      <c r="AI23" s="14">
        <v>126</v>
      </c>
      <c r="AJ23" s="14">
        <v>9</v>
      </c>
      <c r="AK23" s="14">
        <v>20</v>
      </c>
      <c r="AL23" s="14">
        <v>19</v>
      </c>
      <c r="AM23" s="14">
        <v>1</v>
      </c>
    </row>
    <row r="24" spans="1:39" ht="15" customHeight="1">
      <c r="A24" s="14" t="s">
        <v>287</v>
      </c>
      <c r="B24" s="14" t="s">
        <v>173</v>
      </c>
      <c r="C24" s="14">
        <v>1060</v>
      </c>
      <c r="D24" s="14">
        <v>555</v>
      </c>
      <c r="E24" s="14">
        <v>551</v>
      </c>
      <c r="F24" s="14">
        <v>296</v>
      </c>
      <c r="G24" s="14">
        <v>439</v>
      </c>
      <c r="H24" s="5">
        <v>236</v>
      </c>
      <c r="I24" s="14">
        <v>440</v>
      </c>
      <c r="J24" s="14">
        <v>233</v>
      </c>
      <c r="K24" s="473">
        <v>2490</v>
      </c>
      <c r="L24" s="473">
        <v>1320</v>
      </c>
      <c r="M24" s="14" t="s">
        <v>287</v>
      </c>
      <c r="N24" s="14" t="s">
        <v>173</v>
      </c>
      <c r="O24" s="14">
        <v>32</v>
      </c>
      <c r="P24" s="14">
        <v>9</v>
      </c>
      <c r="Q24" s="5">
        <v>25</v>
      </c>
      <c r="R24" s="14">
        <v>10</v>
      </c>
      <c r="S24" s="14">
        <v>16</v>
      </c>
      <c r="T24" s="5">
        <v>10</v>
      </c>
      <c r="U24" s="14">
        <v>71</v>
      </c>
      <c r="V24" s="14">
        <v>33</v>
      </c>
      <c r="W24" s="473">
        <v>144</v>
      </c>
      <c r="X24" s="473">
        <v>62</v>
      </c>
      <c r="Y24" s="14" t="s">
        <v>287</v>
      </c>
      <c r="Z24" s="14" t="s">
        <v>173</v>
      </c>
      <c r="AA24" s="14">
        <v>21</v>
      </c>
      <c r="AB24" s="14">
        <v>16</v>
      </c>
      <c r="AC24" s="14">
        <v>16</v>
      </c>
      <c r="AD24" s="14">
        <v>14</v>
      </c>
      <c r="AE24" s="14">
        <v>67</v>
      </c>
      <c r="AF24" s="14">
        <v>62</v>
      </c>
      <c r="AG24">
        <v>8</v>
      </c>
      <c r="AH24" s="14">
        <v>70</v>
      </c>
      <c r="AI24" s="14">
        <v>110</v>
      </c>
      <c r="AJ24" s="14">
        <v>4</v>
      </c>
      <c r="AK24" s="14">
        <v>17</v>
      </c>
      <c r="AL24" s="14">
        <v>16</v>
      </c>
      <c r="AM24" s="14">
        <v>1</v>
      </c>
    </row>
    <row r="25" spans="1:39" ht="15" customHeight="1">
      <c r="A25" s="14" t="s">
        <v>288</v>
      </c>
      <c r="B25" s="14" t="s">
        <v>198</v>
      </c>
      <c r="C25" s="14">
        <v>1070</v>
      </c>
      <c r="D25" s="14">
        <v>563</v>
      </c>
      <c r="E25" s="14">
        <v>607</v>
      </c>
      <c r="F25" s="14">
        <v>326</v>
      </c>
      <c r="G25" s="14">
        <v>403</v>
      </c>
      <c r="H25" s="5">
        <v>218</v>
      </c>
      <c r="I25" s="14">
        <v>342</v>
      </c>
      <c r="J25" s="14">
        <v>209</v>
      </c>
      <c r="K25" s="473">
        <v>2422</v>
      </c>
      <c r="L25" s="473">
        <v>1316</v>
      </c>
      <c r="M25" s="14" t="s">
        <v>288</v>
      </c>
      <c r="N25" s="14" t="s">
        <v>198</v>
      </c>
      <c r="O25" s="14">
        <v>64</v>
      </c>
      <c r="P25" s="14">
        <v>39</v>
      </c>
      <c r="Q25" s="5">
        <v>20</v>
      </c>
      <c r="R25" s="14">
        <v>15</v>
      </c>
      <c r="S25" s="14">
        <v>27</v>
      </c>
      <c r="T25" s="5">
        <v>12</v>
      </c>
      <c r="U25" s="14">
        <v>40</v>
      </c>
      <c r="V25" s="14">
        <v>21</v>
      </c>
      <c r="W25" s="473">
        <v>151</v>
      </c>
      <c r="X25" s="473">
        <v>87</v>
      </c>
      <c r="Y25" s="14" t="s">
        <v>288</v>
      </c>
      <c r="Z25" s="14" t="s">
        <v>198</v>
      </c>
      <c r="AA25" s="14">
        <v>26</v>
      </c>
      <c r="AB25" s="14">
        <v>17</v>
      </c>
      <c r="AC25" s="14">
        <v>13</v>
      </c>
      <c r="AD25" s="14">
        <v>14</v>
      </c>
      <c r="AE25" s="14">
        <v>70</v>
      </c>
      <c r="AF25" s="14">
        <v>64</v>
      </c>
      <c r="AG25">
        <v>3</v>
      </c>
      <c r="AH25" s="14">
        <v>67</v>
      </c>
      <c r="AI25" s="14">
        <v>106</v>
      </c>
      <c r="AJ25" s="14">
        <v>15</v>
      </c>
      <c r="AK25" s="14">
        <v>14</v>
      </c>
      <c r="AL25" s="14">
        <v>13</v>
      </c>
      <c r="AM25" s="14">
        <v>1</v>
      </c>
    </row>
    <row r="26" spans="1:39" ht="15" customHeight="1">
      <c r="A26" s="14" t="s">
        <v>288</v>
      </c>
      <c r="B26" s="14" t="s">
        <v>244</v>
      </c>
      <c r="C26" s="14">
        <v>1466</v>
      </c>
      <c r="D26" s="14">
        <v>710</v>
      </c>
      <c r="E26" s="14">
        <v>811</v>
      </c>
      <c r="F26" s="14">
        <v>430</v>
      </c>
      <c r="G26" s="14">
        <v>663</v>
      </c>
      <c r="H26" s="5">
        <v>348</v>
      </c>
      <c r="I26" s="14">
        <v>585</v>
      </c>
      <c r="J26" s="14">
        <v>292</v>
      </c>
      <c r="K26" s="473">
        <v>3525</v>
      </c>
      <c r="L26" s="473">
        <v>1780</v>
      </c>
      <c r="M26" s="14" t="s">
        <v>288</v>
      </c>
      <c r="N26" s="14" t="s">
        <v>244</v>
      </c>
      <c r="O26" s="14">
        <v>93</v>
      </c>
      <c r="P26" s="14">
        <v>39</v>
      </c>
      <c r="Q26" s="5">
        <v>70</v>
      </c>
      <c r="R26" s="14">
        <v>37</v>
      </c>
      <c r="S26" s="14">
        <v>36</v>
      </c>
      <c r="T26" s="5">
        <v>19</v>
      </c>
      <c r="U26" s="14">
        <v>93</v>
      </c>
      <c r="V26" s="14">
        <v>50</v>
      </c>
      <c r="W26" s="473">
        <v>292</v>
      </c>
      <c r="X26" s="473">
        <v>145</v>
      </c>
      <c r="Y26" s="14" t="s">
        <v>288</v>
      </c>
      <c r="Z26" s="14" t="s">
        <v>244</v>
      </c>
      <c r="AA26" s="14">
        <v>30</v>
      </c>
      <c r="AB26" s="14">
        <v>19</v>
      </c>
      <c r="AC26" s="14">
        <v>20</v>
      </c>
      <c r="AD26" s="14">
        <v>19</v>
      </c>
      <c r="AE26" s="14">
        <v>88</v>
      </c>
      <c r="AF26" s="14">
        <v>76</v>
      </c>
      <c r="AG26">
        <v>13</v>
      </c>
      <c r="AH26" s="14">
        <v>89</v>
      </c>
      <c r="AI26" s="14">
        <v>127</v>
      </c>
      <c r="AJ26" s="14">
        <v>6</v>
      </c>
      <c r="AK26" s="14">
        <v>16</v>
      </c>
      <c r="AL26" s="14">
        <v>16</v>
      </c>
      <c r="AM26" s="14">
        <v>0</v>
      </c>
    </row>
    <row r="27" spans="1:39" ht="15" customHeight="1">
      <c r="A27" s="14" t="s">
        <v>288</v>
      </c>
      <c r="B27" s="14" t="s">
        <v>202</v>
      </c>
      <c r="C27" s="14">
        <v>2843</v>
      </c>
      <c r="D27" s="14">
        <v>1445</v>
      </c>
      <c r="E27" s="14">
        <v>2100</v>
      </c>
      <c r="F27" s="14">
        <v>1078</v>
      </c>
      <c r="G27" s="14">
        <v>1734</v>
      </c>
      <c r="H27" s="5">
        <v>886</v>
      </c>
      <c r="I27" s="14">
        <v>1602</v>
      </c>
      <c r="J27" s="14">
        <v>878</v>
      </c>
      <c r="K27" s="473">
        <v>8279</v>
      </c>
      <c r="L27" s="473">
        <v>4287</v>
      </c>
      <c r="M27" s="14" t="s">
        <v>288</v>
      </c>
      <c r="N27" s="14" t="s">
        <v>202</v>
      </c>
      <c r="O27" s="14">
        <v>132</v>
      </c>
      <c r="P27" s="14">
        <v>63</v>
      </c>
      <c r="Q27" s="5">
        <v>82</v>
      </c>
      <c r="R27" s="14">
        <v>41</v>
      </c>
      <c r="S27" s="14">
        <v>93</v>
      </c>
      <c r="T27" s="5">
        <v>47</v>
      </c>
      <c r="U27" s="14">
        <v>220</v>
      </c>
      <c r="V27" s="14">
        <v>124</v>
      </c>
      <c r="W27" s="473">
        <v>527</v>
      </c>
      <c r="X27" s="473">
        <v>275</v>
      </c>
      <c r="Y27" s="14" t="s">
        <v>288</v>
      </c>
      <c r="Z27" s="14" t="s">
        <v>202</v>
      </c>
      <c r="AA27" s="14">
        <v>65</v>
      </c>
      <c r="AB27" s="14">
        <v>55</v>
      </c>
      <c r="AC27" s="14">
        <v>49</v>
      </c>
      <c r="AD27" s="14">
        <v>45</v>
      </c>
      <c r="AE27" s="14">
        <v>214</v>
      </c>
      <c r="AF27" s="14">
        <v>203</v>
      </c>
      <c r="AG27">
        <v>5</v>
      </c>
      <c r="AH27" s="14">
        <v>208</v>
      </c>
      <c r="AI27" s="14">
        <v>376</v>
      </c>
      <c r="AJ27" s="14">
        <v>35</v>
      </c>
      <c r="AK27" s="14">
        <v>37</v>
      </c>
      <c r="AL27" s="14">
        <v>36</v>
      </c>
      <c r="AM27" s="14">
        <v>1</v>
      </c>
    </row>
    <row r="28" spans="1:39" ht="15" customHeight="1">
      <c r="A28" s="14" t="s">
        <v>288</v>
      </c>
      <c r="B28" s="14" t="s">
        <v>245</v>
      </c>
      <c r="C28" s="14">
        <v>1835</v>
      </c>
      <c r="D28" s="14">
        <v>908</v>
      </c>
      <c r="E28" s="14">
        <v>813</v>
      </c>
      <c r="F28" s="14">
        <v>455</v>
      </c>
      <c r="G28" s="14">
        <v>586</v>
      </c>
      <c r="H28" s="5">
        <v>279</v>
      </c>
      <c r="I28" s="14">
        <v>598</v>
      </c>
      <c r="J28" s="14">
        <v>293</v>
      </c>
      <c r="K28" s="473">
        <v>3832</v>
      </c>
      <c r="L28" s="473">
        <v>1935</v>
      </c>
      <c r="M28" s="14" t="s">
        <v>288</v>
      </c>
      <c r="N28" s="14" t="s">
        <v>245</v>
      </c>
      <c r="O28" s="14">
        <v>35</v>
      </c>
      <c r="P28" s="14">
        <v>14</v>
      </c>
      <c r="Q28" s="5">
        <v>31</v>
      </c>
      <c r="R28" s="14">
        <v>17</v>
      </c>
      <c r="S28" s="14">
        <v>30</v>
      </c>
      <c r="T28" s="5">
        <v>17</v>
      </c>
      <c r="U28" s="14">
        <v>140</v>
      </c>
      <c r="V28" s="14">
        <v>73</v>
      </c>
      <c r="W28" s="473">
        <v>236</v>
      </c>
      <c r="X28" s="473">
        <v>121</v>
      </c>
      <c r="Y28" s="14" t="s">
        <v>288</v>
      </c>
      <c r="Z28" s="14" t="s">
        <v>245</v>
      </c>
      <c r="AA28" s="14">
        <v>36</v>
      </c>
      <c r="AB28" s="14">
        <v>22</v>
      </c>
      <c r="AC28" s="14">
        <v>20</v>
      </c>
      <c r="AD28" s="14">
        <v>16</v>
      </c>
      <c r="AE28" s="14">
        <v>94</v>
      </c>
      <c r="AF28" s="14">
        <v>82</v>
      </c>
      <c r="AG28">
        <v>17</v>
      </c>
      <c r="AH28" s="14">
        <v>99</v>
      </c>
      <c r="AI28" s="14">
        <v>175</v>
      </c>
      <c r="AJ28" s="14">
        <v>11</v>
      </c>
      <c r="AK28" s="14">
        <v>26</v>
      </c>
      <c r="AL28" s="14">
        <v>26</v>
      </c>
      <c r="AM28" s="14">
        <v>0</v>
      </c>
    </row>
    <row r="29" spans="1:39" ht="15" customHeight="1">
      <c r="A29" s="14" t="s">
        <v>288</v>
      </c>
      <c r="B29" s="14" t="s">
        <v>203</v>
      </c>
      <c r="C29" s="14">
        <v>1592</v>
      </c>
      <c r="D29" s="14">
        <v>749</v>
      </c>
      <c r="E29" s="14">
        <v>950</v>
      </c>
      <c r="F29" s="14">
        <v>468</v>
      </c>
      <c r="G29" s="14">
        <v>821</v>
      </c>
      <c r="H29" s="5">
        <v>402</v>
      </c>
      <c r="I29" s="14">
        <v>714</v>
      </c>
      <c r="J29" s="14">
        <v>342</v>
      </c>
      <c r="K29" s="473">
        <v>4077</v>
      </c>
      <c r="L29" s="473">
        <v>1961</v>
      </c>
      <c r="M29" s="14" t="s">
        <v>288</v>
      </c>
      <c r="N29" s="14" t="s">
        <v>203</v>
      </c>
      <c r="O29" s="14">
        <v>71</v>
      </c>
      <c r="P29" s="14">
        <v>32</v>
      </c>
      <c r="Q29" s="5">
        <v>40</v>
      </c>
      <c r="R29" s="14">
        <v>26</v>
      </c>
      <c r="S29" s="14">
        <v>43</v>
      </c>
      <c r="T29" s="5">
        <v>23</v>
      </c>
      <c r="U29" s="14">
        <v>163</v>
      </c>
      <c r="V29" s="14">
        <v>79</v>
      </c>
      <c r="W29" s="473">
        <v>317</v>
      </c>
      <c r="X29" s="473">
        <v>160</v>
      </c>
      <c r="Y29" s="14" t="s">
        <v>288</v>
      </c>
      <c r="Z29" s="14" t="s">
        <v>203</v>
      </c>
      <c r="AA29" s="14">
        <v>31</v>
      </c>
      <c r="AB29" s="14">
        <v>23</v>
      </c>
      <c r="AC29" s="14">
        <v>22</v>
      </c>
      <c r="AD29" s="14">
        <v>19</v>
      </c>
      <c r="AE29" s="14">
        <v>95</v>
      </c>
      <c r="AF29" s="14">
        <v>86</v>
      </c>
      <c r="AG29">
        <v>7</v>
      </c>
      <c r="AH29" s="14">
        <v>93</v>
      </c>
      <c r="AI29" s="14">
        <v>137</v>
      </c>
      <c r="AJ29" s="14">
        <v>2</v>
      </c>
      <c r="AK29" s="14">
        <v>18</v>
      </c>
      <c r="AL29" s="14">
        <v>18</v>
      </c>
      <c r="AM29" s="14">
        <v>0</v>
      </c>
    </row>
    <row r="30" spans="1:39" ht="15" customHeight="1">
      <c r="A30" s="14" t="s">
        <v>288</v>
      </c>
      <c r="B30" s="14" t="s">
        <v>204</v>
      </c>
      <c r="C30" s="14">
        <v>1693</v>
      </c>
      <c r="D30" s="14">
        <v>893</v>
      </c>
      <c r="E30" s="14">
        <v>778</v>
      </c>
      <c r="F30" s="14">
        <v>410</v>
      </c>
      <c r="G30" s="14">
        <v>614</v>
      </c>
      <c r="H30" s="5">
        <v>319</v>
      </c>
      <c r="I30" s="14">
        <v>586</v>
      </c>
      <c r="J30" s="14">
        <v>318</v>
      </c>
      <c r="K30" s="473">
        <v>3671</v>
      </c>
      <c r="L30" s="473">
        <v>1940</v>
      </c>
      <c r="M30" s="14" t="s">
        <v>288</v>
      </c>
      <c r="N30" s="14" t="s">
        <v>204</v>
      </c>
      <c r="O30" s="14">
        <v>87</v>
      </c>
      <c r="P30" s="14">
        <v>48</v>
      </c>
      <c r="Q30" s="5">
        <v>54</v>
      </c>
      <c r="R30" s="14">
        <v>35</v>
      </c>
      <c r="S30" s="14">
        <v>52</v>
      </c>
      <c r="T30" s="5">
        <v>29</v>
      </c>
      <c r="U30" s="14">
        <v>133</v>
      </c>
      <c r="V30" s="14">
        <v>76</v>
      </c>
      <c r="W30" s="473">
        <v>326</v>
      </c>
      <c r="X30" s="473">
        <v>188</v>
      </c>
      <c r="Y30" s="14" t="s">
        <v>288</v>
      </c>
      <c r="Z30" s="14" t="s">
        <v>204</v>
      </c>
      <c r="AA30" s="14">
        <v>28</v>
      </c>
      <c r="AB30" s="14">
        <v>16</v>
      </c>
      <c r="AC30" s="14">
        <v>14</v>
      </c>
      <c r="AD30" s="14">
        <v>14</v>
      </c>
      <c r="AE30" s="14">
        <v>72</v>
      </c>
      <c r="AF30" s="14">
        <v>61</v>
      </c>
      <c r="AG30">
        <v>11</v>
      </c>
      <c r="AH30" s="14">
        <v>72</v>
      </c>
      <c r="AI30" s="14">
        <v>106</v>
      </c>
      <c r="AJ30" s="14">
        <v>13</v>
      </c>
      <c r="AK30" s="14">
        <v>17</v>
      </c>
      <c r="AL30" s="14">
        <v>17</v>
      </c>
      <c r="AM30" s="14">
        <v>0</v>
      </c>
    </row>
    <row r="31" spans="1:39">
      <c r="A31" s="143"/>
      <c r="B31" s="137"/>
      <c r="C31" s="137"/>
      <c r="D31" s="137"/>
      <c r="E31" s="137"/>
      <c r="F31" s="137"/>
      <c r="G31" s="137"/>
      <c r="H31" s="137"/>
      <c r="I31" s="137"/>
      <c r="J31" s="137"/>
      <c r="K31" s="153"/>
      <c r="L31" s="153"/>
      <c r="M31" s="137"/>
      <c r="N31" s="65"/>
      <c r="O31" s="137"/>
      <c r="P31" s="137"/>
      <c r="Q31" s="137"/>
      <c r="R31" s="137"/>
      <c r="S31" s="137"/>
      <c r="T31" s="137"/>
      <c r="U31" s="137"/>
      <c r="V31" s="137"/>
      <c r="W31" s="153"/>
      <c r="X31" s="153"/>
      <c r="Y31" s="137"/>
      <c r="Z31" s="65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43"/>
      <c r="AM31" s="143"/>
    </row>
    <row r="33" spans="1:39" s="113" customFormat="1">
      <c r="A33" s="108" t="s">
        <v>449</v>
      </c>
      <c r="B33" s="112"/>
      <c r="C33" s="112"/>
      <c r="D33" s="112"/>
      <c r="E33" s="112"/>
      <c r="F33" s="112"/>
      <c r="G33" s="108"/>
      <c r="H33" s="112"/>
      <c r="I33" s="112"/>
      <c r="J33" s="479"/>
      <c r="K33" s="479"/>
      <c r="L33" s="112"/>
      <c r="M33" s="108" t="s">
        <v>450</v>
      </c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 t="s">
        <v>487</v>
      </c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12"/>
      <c r="AL33" s="112"/>
      <c r="AM33" s="112"/>
    </row>
    <row r="34" spans="1:39" s="113" customFormat="1">
      <c r="A34" s="108" t="s">
        <v>190</v>
      </c>
      <c r="B34" s="112"/>
      <c r="C34" s="112"/>
      <c r="D34" s="112"/>
      <c r="E34" s="112"/>
      <c r="F34" s="112"/>
      <c r="G34" s="108"/>
      <c r="H34" s="112"/>
      <c r="I34" s="112"/>
      <c r="J34" s="479"/>
      <c r="K34" s="479"/>
      <c r="L34" s="112"/>
      <c r="M34" s="108" t="s">
        <v>190</v>
      </c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 t="s">
        <v>448</v>
      </c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12"/>
      <c r="AL34" s="112"/>
      <c r="AM34" s="112"/>
    </row>
    <row r="35" spans="1:39" s="113" customFormat="1">
      <c r="A35" s="108" t="s">
        <v>279</v>
      </c>
      <c r="B35" s="112"/>
      <c r="C35" s="112"/>
      <c r="D35" s="112"/>
      <c r="E35" s="112"/>
      <c r="F35" s="112"/>
      <c r="G35" s="108"/>
      <c r="H35" s="112"/>
      <c r="I35" s="112"/>
      <c r="J35" s="479"/>
      <c r="K35" s="479"/>
      <c r="L35" s="112"/>
      <c r="M35" s="108" t="s">
        <v>279</v>
      </c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 t="s">
        <v>279</v>
      </c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12"/>
      <c r="AL35" s="112"/>
      <c r="AM35" s="112"/>
    </row>
    <row r="37" spans="1:39">
      <c r="A37" s="134" t="s">
        <v>261</v>
      </c>
      <c r="I37" s="111" t="s">
        <v>72</v>
      </c>
      <c r="M37" s="134" t="s">
        <v>261</v>
      </c>
      <c r="W37" s="474" t="s">
        <v>72</v>
      </c>
      <c r="Y37" s="134" t="s">
        <v>261</v>
      </c>
      <c r="AL37" s="111" t="s">
        <v>72</v>
      </c>
    </row>
    <row r="39" spans="1:39" s="345" customFormat="1" ht="18" customHeight="1">
      <c r="A39" s="389"/>
      <c r="B39" s="344"/>
      <c r="C39" s="391" t="s">
        <v>82</v>
      </c>
      <c r="D39" s="391"/>
      <c r="E39" s="391" t="s">
        <v>83</v>
      </c>
      <c r="F39" s="391"/>
      <c r="G39" s="391" t="s">
        <v>84</v>
      </c>
      <c r="H39" s="391"/>
      <c r="I39" s="391" t="s">
        <v>85</v>
      </c>
      <c r="J39" s="391"/>
      <c r="K39" s="392" t="s">
        <v>73</v>
      </c>
      <c r="L39" s="392"/>
      <c r="M39" s="389"/>
      <c r="N39" s="344"/>
      <c r="O39" s="391" t="s">
        <v>82</v>
      </c>
      <c r="P39" s="391"/>
      <c r="Q39" s="391" t="s">
        <v>83</v>
      </c>
      <c r="R39" s="391"/>
      <c r="S39" s="391" t="s">
        <v>84</v>
      </c>
      <c r="T39" s="391"/>
      <c r="U39" s="391" t="s">
        <v>85</v>
      </c>
      <c r="V39" s="391"/>
      <c r="W39" s="392" t="s">
        <v>73</v>
      </c>
      <c r="X39" s="392"/>
      <c r="Y39" s="389"/>
      <c r="Z39" s="344"/>
      <c r="AA39" s="573" t="s">
        <v>59</v>
      </c>
      <c r="AB39" s="573"/>
      <c r="AC39" s="573"/>
      <c r="AD39" s="573"/>
      <c r="AE39" s="573"/>
      <c r="AF39" s="315" t="s">
        <v>47</v>
      </c>
      <c r="AG39" s="393"/>
      <c r="AH39" s="315"/>
      <c r="AI39" s="209" t="s">
        <v>445</v>
      </c>
      <c r="AJ39" s="536"/>
      <c r="AK39" s="315" t="s">
        <v>176</v>
      </c>
      <c r="AL39" s="315"/>
      <c r="AM39" s="315"/>
    </row>
    <row r="40" spans="1:39" s="345" customFormat="1" ht="24" customHeight="1">
      <c r="A40" s="462" t="s">
        <v>338</v>
      </c>
      <c r="B40" s="463" t="s">
        <v>191</v>
      </c>
      <c r="C40" s="377" t="s">
        <v>257</v>
      </c>
      <c r="D40" s="377" t="s">
        <v>79</v>
      </c>
      <c r="E40" s="377" t="s">
        <v>257</v>
      </c>
      <c r="F40" s="377" t="s">
        <v>79</v>
      </c>
      <c r="G40" s="377" t="s">
        <v>257</v>
      </c>
      <c r="H40" s="377" t="s">
        <v>79</v>
      </c>
      <c r="I40" s="377" t="s">
        <v>257</v>
      </c>
      <c r="J40" s="377" t="s">
        <v>79</v>
      </c>
      <c r="K40" s="418" t="s">
        <v>257</v>
      </c>
      <c r="L40" s="418" t="s">
        <v>79</v>
      </c>
      <c r="M40" s="462" t="s">
        <v>338</v>
      </c>
      <c r="N40" s="463" t="s">
        <v>191</v>
      </c>
      <c r="O40" s="377" t="s">
        <v>257</v>
      </c>
      <c r="P40" s="377" t="s">
        <v>79</v>
      </c>
      <c r="Q40" s="377" t="s">
        <v>257</v>
      </c>
      <c r="R40" s="377" t="s">
        <v>79</v>
      </c>
      <c r="S40" s="377" t="s">
        <v>257</v>
      </c>
      <c r="T40" s="377" t="s">
        <v>79</v>
      </c>
      <c r="U40" s="377" t="s">
        <v>257</v>
      </c>
      <c r="V40" s="377" t="s">
        <v>79</v>
      </c>
      <c r="W40" s="418" t="s">
        <v>257</v>
      </c>
      <c r="X40" s="418" t="s">
        <v>79</v>
      </c>
      <c r="Y40" s="462" t="s">
        <v>338</v>
      </c>
      <c r="Z40" s="463" t="s">
        <v>191</v>
      </c>
      <c r="AA40" s="419" t="s">
        <v>86</v>
      </c>
      <c r="AB40" s="419" t="s">
        <v>87</v>
      </c>
      <c r="AC40" s="419" t="s">
        <v>88</v>
      </c>
      <c r="AD40" s="419" t="s">
        <v>89</v>
      </c>
      <c r="AE40" s="417" t="s">
        <v>73</v>
      </c>
      <c r="AF40" s="339" t="s">
        <v>183</v>
      </c>
      <c r="AG40" s="339" t="s">
        <v>184</v>
      </c>
      <c r="AH40" s="339" t="s">
        <v>182</v>
      </c>
      <c r="AI40" s="272" t="s">
        <v>444</v>
      </c>
      <c r="AJ40" s="271" t="s">
        <v>58</v>
      </c>
      <c r="AK40" s="366" t="s">
        <v>65</v>
      </c>
      <c r="AL40" s="339" t="s">
        <v>63</v>
      </c>
      <c r="AM40" s="366" t="s">
        <v>66</v>
      </c>
    </row>
    <row r="41" spans="1:39">
      <c r="A41" s="78"/>
      <c r="B41" s="72"/>
      <c r="C41" s="142"/>
      <c r="D41" s="142"/>
      <c r="E41" s="142"/>
      <c r="F41" s="142"/>
      <c r="G41" s="142"/>
      <c r="H41" s="72"/>
      <c r="I41" s="142"/>
      <c r="J41" s="142"/>
      <c r="K41" s="478"/>
      <c r="L41" s="478"/>
      <c r="M41" s="142"/>
      <c r="N41" s="178"/>
      <c r="O41" s="142"/>
      <c r="P41" s="142"/>
      <c r="Q41" s="72"/>
      <c r="R41" s="142"/>
      <c r="S41" s="142"/>
      <c r="T41" s="72"/>
      <c r="U41" s="142"/>
      <c r="V41" s="142"/>
      <c r="W41" s="478"/>
      <c r="X41" s="478"/>
      <c r="Y41" s="142"/>
      <c r="Z41" s="178"/>
      <c r="AA41" s="142"/>
      <c r="AB41" s="142"/>
      <c r="AC41" s="142"/>
      <c r="AD41" s="142"/>
      <c r="AE41" s="142"/>
      <c r="AF41" s="180"/>
      <c r="AG41" s="138"/>
      <c r="AH41" s="80"/>
      <c r="AI41" s="40"/>
      <c r="AJ41" s="254"/>
      <c r="AK41" s="4"/>
      <c r="AL41" s="142"/>
      <c r="AM41" s="142"/>
    </row>
    <row r="42" spans="1:39" s="23" customFormat="1">
      <c r="A42" s="15"/>
      <c r="B42" s="8" t="s">
        <v>81</v>
      </c>
      <c r="C42" s="15">
        <f>SUM(C44:C52)</f>
        <v>7425</v>
      </c>
      <c r="D42" s="15">
        <f t="shared" ref="D42:L42" si="2">SUM(D44:D52)</f>
        <v>3905</v>
      </c>
      <c r="E42" s="15">
        <f t="shared" si="2"/>
        <v>5808</v>
      </c>
      <c r="F42" s="15">
        <f t="shared" si="2"/>
        <v>3051</v>
      </c>
      <c r="G42" s="15">
        <f t="shared" si="2"/>
        <v>5235</v>
      </c>
      <c r="H42" s="8">
        <f t="shared" si="2"/>
        <v>2821</v>
      </c>
      <c r="I42" s="15">
        <f t="shared" si="2"/>
        <v>4583</v>
      </c>
      <c r="J42" s="15">
        <f t="shared" si="2"/>
        <v>2337</v>
      </c>
      <c r="K42" s="77">
        <f t="shared" si="2"/>
        <v>23051</v>
      </c>
      <c r="L42" s="77">
        <f t="shared" si="2"/>
        <v>12114</v>
      </c>
      <c r="M42" s="15"/>
      <c r="N42" s="205" t="s">
        <v>81</v>
      </c>
      <c r="O42" s="15">
        <f>SUM(O44:O52)</f>
        <v>562</v>
      </c>
      <c r="P42" s="15">
        <f t="shared" ref="P42:AM42" si="3">SUM(P44:P52)</f>
        <v>288</v>
      </c>
      <c r="Q42" s="8">
        <f t="shared" si="3"/>
        <v>374</v>
      </c>
      <c r="R42" s="15">
        <f t="shared" si="3"/>
        <v>210</v>
      </c>
      <c r="S42" s="15">
        <f t="shared" si="3"/>
        <v>201</v>
      </c>
      <c r="T42" s="8">
        <f t="shared" si="3"/>
        <v>106</v>
      </c>
      <c r="U42" s="15">
        <f t="shared" si="3"/>
        <v>603</v>
      </c>
      <c r="V42" s="15">
        <f t="shared" si="3"/>
        <v>315</v>
      </c>
      <c r="W42" s="77">
        <f t="shared" si="3"/>
        <v>1740</v>
      </c>
      <c r="X42" s="77">
        <f t="shared" si="3"/>
        <v>919</v>
      </c>
      <c r="Y42" s="15"/>
      <c r="Z42" s="205" t="s">
        <v>81</v>
      </c>
      <c r="AA42" s="15">
        <f t="shared" si="3"/>
        <v>145</v>
      </c>
      <c r="AB42" s="15">
        <f t="shared" si="3"/>
        <v>131</v>
      </c>
      <c r="AC42" s="15">
        <f t="shared" si="3"/>
        <v>114</v>
      </c>
      <c r="AD42" s="15">
        <f t="shared" si="3"/>
        <v>108</v>
      </c>
      <c r="AE42" s="15">
        <f t="shared" si="3"/>
        <v>498</v>
      </c>
      <c r="AF42" s="15">
        <f>SUM(AF44:AF52)</f>
        <v>470</v>
      </c>
      <c r="AG42" s="15">
        <f>SUM(AG44:AG52)</f>
        <v>75</v>
      </c>
      <c r="AH42" s="15">
        <f>SUM(AH44:AH52)</f>
        <v>545</v>
      </c>
      <c r="AI42" s="15">
        <f t="shared" si="3"/>
        <v>848</v>
      </c>
      <c r="AJ42" s="15">
        <f t="shared" si="3"/>
        <v>77</v>
      </c>
      <c r="AK42" s="15">
        <f t="shared" si="3"/>
        <v>99</v>
      </c>
      <c r="AL42" s="15">
        <f t="shared" si="3"/>
        <v>97</v>
      </c>
      <c r="AM42" s="15">
        <f t="shared" si="3"/>
        <v>2</v>
      </c>
    </row>
    <row r="43" spans="1:39">
      <c r="A43" s="78"/>
      <c r="B43" s="74"/>
      <c r="C43" s="78"/>
      <c r="D43" s="78"/>
      <c r="E43" s="78"/>
      <c r="F43" s="78"/>
      <c r="G43" s="78"/>
      <c r="H43" s="74"/>
      <c r="I43" s="78"/>
      <c r="J43" s="78"/>
      <c r="K43" s="77"/>
      <c r="L43" s="77"/>
      <c r="M43" s="15"/>
      <c r="N43" s="204"/>
      <c r="O43" s="78"/>
      <c r="P43" s="78"/>
      <c r="Q43" s="74"/>
      <c r="R43" s="78"/>
      <c r="S43" s="78"/>
      <c r="T43" s="74"/>
      <c r="U43" s="78"/>
      <c r="V43" s="78"/>
      <c r="W43" s="77"/>
      <c r="X43" s="77"/>
      <c r="Y43" s="78"/>
      <c r="Z43" s="204"/>
      <c r="AA43" s="78"/>
      <c r="AB43" s="78"/>
      <c r="AC43" s="78"/>
      <c r="AD43" s="78"/>
      <c r="AE43" s="78"/>
      <c r="AF43" s="78"/>
      <c r="AG43" s="78"/>
      <c r="AH43" s="78"/>
      <c r="AI43" s="74"/>
      <c r="AJ43" s="74"/>
      <c r="AK43" s="78"/>
      <c r="AL43" s="78"/>
      <c r="AM43" s="78"/>
    </row>
    <row r="44" spans="1:39" ht="14.5" customHeight="1">
      <c r="A44" s="14" t="s">
        <v>289</v>
      </c>
      <c r="B44" s="14" t="s">
        <v>248</v>
      </c>
      <c r="C44" s="14">
        <v>1073</v>
      </c>
      <c r="D44" s="14">
        <v>575</v>
      </c>
      <c r="E44" s="14">
        <v>759</v>
      </c>
      <c r="F44" s="14">
        <v>420</v>
      </c>
      <c r="G44" s="14">
        <v>611</v>
      </c>
      <c r="H44" s="5">
        <v>320</v>
      </c>
      <c r="I44" s="14">
        <v>694</v>
      </c>
      <c r="J44" s="14">
        <v>341</v>
      </c>
      <c r="K44" s="473">
        <v>3137</v>
      </c>
      <c r="L44" s="473">
        <v>1656</v>
      </c>
      <c r="M44" s="14" t="s">
        <v>289</v>
      </c>
      <c r="N44" s="14" t="s">
        <v>248</v>
      </c>
      <c r="O44" s="14">
        <v>60</v>
      </c>
      <c r="P44" s="14">
        <v>28</v>
      </c>
      <c r="Q44" s="5">
        <v>28</v>
      </c>
      <c r="R44" s="14">
        <v>20</v>
      </c>
      <c r="S44" s="14">
        <v>15</v>
      </c>
      <c r="T44" s="5">
        <v>8</v>
      </c>
      <c r="U44" s="14">
        <v>94</v>
      </c>
      <c r="V44" s="14">
        <v>52</v>
      </c>
      <c r="W44" s="473">
        <v>197</v>
      </c>
      <c r="X44" s="473">
        <v>108</v>
      </c>
      <c r="Y44" s="14" t="s">
        <v>289</v>
      </c>
      <c r="Z44" s="14" t="s">
        <v>248</v>
      </c>
      <c r="AA44" s="14">
        <v>18</v>
      </c>
      <c r="AB44" s="14">
        <v>15</v>
      </c>
      <c r="AC44" s="14">
        <v>12</v>
      </c>
      <c r="AD44" s="14">
        <v>13</v>
      </c>
      <c r="AE44" s="14">
        <v>58</v>
      </c>
      <c r="AF44" s="14">
        <v>53</v>
      </c>
      <c r="AG44" s="14">
        <v>6</v>
      </c>
      <c r="AH44" s="14">
        <v>59</v>
      </c>
      <c r="AI44" s="14">
        <v>90</v>
      </c>
      <c r="AJ44" s="14">
        <v>4</v>
      </c>
      <c r="AK44" s="14">
        <v>11</v>
      </c>
      <c r="AL44" s="14">
        <v>11</v>
      </c>
      <c r="AM44" s="14">
        <v>0</v>
      </c>
    </row>
    <row r="45" spans="1:39" ht="14.5" customHeight="1">
      <c r="A45" s="14" t="s">
        <v>289</v>
      </c>
      <c r="B45" s="14" t="s">
        <v>205</v>
      </c>
      <c r="C45" s="14">
        <v>803</v>
      </c>
      <c r="D45" s="14">
        <v>430</v>
      </c>
      <c r="E45" s="14">
        <v>563</v>
      </c>
      <c r="F45" s="14">
        <v>296</v>
      </c>
      <c r="G45" s="14">
        <v>581</v>
      </c>
      <c r="H45" s="5">
        <v>303</v>
      </c>
      <c r="I45" s="14">
        <v>503</v>
      </c>
      <c r="J45" s="14">
        <v>281</v>
      </c>
      <c r="K45" s="473">
        <v>2450</v>
      </c>
      <c r="L45" s="473">
        <v>1310</v>
      </c>
      <c r="M45" s="14" t="s">
        <v>289</v>
      </c>
      <c r="N45" s="14" t="s">
        <v>205</v>
      </c>
      <c r="O45" s="14">
        <v>68</v>
      </c>
      <c r="P45" s="14">
        <v>41</v>
      </c>
      <c r="Q45" s="5">
        <v>18</v>
      </c>
      <c r="R45" s="14">
        <v>10</v>
      </c>
      <c r="S45" s="14">
        <v>20</v>
      </c>
      <c r="T45" s="5">
        <v>10</v>
      </c>
      <c r="U45" s="14">
        <v>45</v>
      </c>
      <c r="V45" s="14">
        <v>27</v>
      </c>
      <c r="W45" s="473">
        <v>151</v>
      </c>
      <c r="X45" s="473">
        <v>88</v>
      </c>
      <c r="Y45" s="14" t="s">
        <v>289</v>
      </c>
      <c r="Z45" s="14" t="s">
        <v>205</v>
      </c>
      <c r="AA45" s="14">
        <v>14</v>
      </c>
      <c r="AB45" s="14">
        <v>11</v>
      </c>
      <c r="AC45" s="14">
        <v>11</v>
      </c>
      <c r="AD45" s="14">
        <v>10</v>
      </c>
      <c r="AE45" s="14">
        <v>46</v>
      </c>
      <c r="AF45" s="14">
        <v>47</v>
      </c>
      <c r="AG45" s="14">
        <v>0</v>
      </c>
      <c r="AH45" s="14">
        <v>47</v>
      </c>
      <c r="AI45" s="14">
        <v>77</v>
      </c>
      <c r="AJ45" s="14">
        <v>15</v>
      </c>
      <c r="AK45" s="14">
        <v>9</v>
      </c>
      <c r="AL45" s="14">
        <v>8</v>
      </c>
      <c r="AM45" s="14">
        <v>1</v>
      </c>
    </row>
    <row r="46" spans="1:39" ht="14.5" customHeight="1">
      <c r="A46" s="14" t="s">
        <v>289</v>
      </c>
      <c r="B46" s="14" t="s">
        <v>208</v>
      </c>
      <c r="C46" s="14">
        <v>2124</v>
      </c>
      <c r="D46" s="14">
        <v>1126</v>
      </c>
      <c r="E46" s="14">
        <v>1814</v>
      </c>
      <c r="F46" s="14">
        <v>1017</v>
      </c>
      <c r="G46" s="14">
        <v>1586</v>
      </c>
      <c r="H46" s="5">
        <v>961</v>
      </c>
      <c r="I46" s="14">
        <v>1344</v>
      </c>
      <c r="J46" s="14">
        <v>757</v>
      </c>
      <c r="K46" s="473">
        <v>6868</v>
      </c>
      <c r="L46" s="473">
        <v>3861</v>
      </c>
      <c r="M46" s="14" t="s">
        <v>289</v>
      </c>
      <c r="N46" s="14" t="s">
        <v>208</v>
      </c>
      <c r="O46" s="14">
        <v>235</v>
      </c>
      <c r="P46" s="14">
        <v>119</v>
      </c>
      <c r="Q46" s="5">
        <v>168</v>
      </c>
      <c r="R46" s="14">
        <v>90</v>
      </c>
      <c r="S46" s="14">
        <v>92</v>
      </c>
      <c r="T46" s="5">
        <v>51</v>
      </c>
      <c r="U46" s="14">
        <v>128</v>
      </c>
      <c r="V46" s="14">
        <v>76</v>
      </c>
      <c r="W46" s="473">
        <v>623</v>
      </c>
      <c r="X46" s="473">
        <v>336</v>
      </c>
      <c r="Y46" s="14" t="s">
        <v>289</v>
      </c>
      <c r="Z46" s="14" t="s">
        <v>208</v>
      </c>
      <c r="AA46" s="14">
        <v>43</v>
      </c>
      <c r="AB46" s="14">
        <v>43</v>
      </c>
      <c r="AC46" s="14">
        <v>36</v>
      </c>
      <c r="AD46" s="14">
        <v>36</v>
      </c>
      <c r="AE46" s="14">
        <v>158</v>
      </c>
      <c r="AF46" s="14">
        <v>162</v>
      </c>
      <c r="AG46" s="14">
        <v>10</v>
      </c>
      <c r="AH46" s="14">
        <v>172</v>
      </c>
      <c r="AI46" s="14">
        <v>265</v>
      </c>
      <c r="AJ46" s="14">
        <v>17</v>
      </c>
      <c r="AK46" s="14">
        <v>29</v>
      </c>
      <c r="AL46" s="14">
        <v>28</v>
      </c>
      <c r="AM46" s="14">
        <v>1</v>
      </c>
    </row>
    <row r="47" spans="1:39" ht="14.5" customHeight="1">
      <c r="A47" s="14" t="s">
        <v>289</v>
      </c>
      <c r="B47" s="14" t="s">
        <v>290</v>
      </c>
      <c r="C47" s="14">
        <v>170</v>
      </c>
      <c r="D47" s="14">
        <v>70</v>
      </c>
      <c r="E47" s="14">
        <v>80</v>
      </c>
      <c r="F47" s="14">
        <v>36</v>
      </c>
      <c r="G47" s="14">
        <v>68</v>
      </c>
      <c r="H47" s="5">
        <v>36</v>
      </c>
      <c r="I47" s="14">
        <v>49</v>
      </c>
      <c r="J47" s="14">
        <v>19</v>
      </c>
      <c r="K47" s="473">
        <v>367</v>
      </c>
      <c r="L47" s="473">
        <v>161</v>
      </c>
      <c r="M47" s="14" t="s">
        <v>289</v>
      </c>
      <c r="N47" s="14" t="s">
        <v>290</v>
      </c>
      <c r="O47" s="14">
        <v>4</v>
      </c>
      <c r="P47" s="14">
        <v>1</v>
      </c>
      <c r="Q47" s="5">
        <v>2</v>
      </c>
      <c r="R47" s="14">
        <v>2</v>
      </c>
      <c r="S47" s="14">
        <v>1</v>
      </c>
      <c r="T47" s="5">
        <v>0</v>
      </c>
      <c r="U47" s="14">
        <v>0</v>
      </c>
      <c r="V47" s="14">
        <v>0</v>
      </c>
      <c r="W47" s="473">
        <v>7</v>
      </c>
      <c r="X47" s="473">
        <v>3</v>
      </c>
      <c r="Y47" s="14" t="s">
        <v>289</v>
      </c>
      <c r="Z47" s="14" t="s">
        <v>290</v>
      </c>
      <c r="AA47" s="14">
        <v>5</v>
      </c>
      <c r="AB47" s="14">
        <v>4</v>
      </c>
      <c r="AC47" s="14">
        <v>3</v>
      </c>
      <c r="AD47" s="14">
        <v>2</v>
      </c>
      <c r="AE47" s="14">
        <v>14</v>
      </c>
      <c r="AF47" s="14">
        <v>5</v>
      </c>
      <c r="AG47" s="14">
        <v>9</v>
      </c>
      <c r="AH47" s="14">
        <v>14</v>
      </c>
      <c r="AI47" s="14">
        <v>21</v>
      </c>
      <c r="AJ47" s="14">
        <v>0</v>
      </c>
      <c r="AK47" s="14">
        <v>5</v>
      </c>
      <c r="AL47" s="14">
        <v>5</v>
      </c>
      <c r="AM47" s="14">
        <v>0</v>
      </c>
    </row>
    <row r="48" spans="1:39" ht="14.5" customHeight="1">
      <c r="A48" s="14" t="s">
        <v>289</v>
      </c>
      <c r="B48" s="14" t="s">
        <v>291</v>
      </c>
      <c r="C48" s="14">
        <v>773</v>
      </c>
      <c r="D48" s="14">
        <v>422</v>
      </c>
      <c r="E48" s="14">
        <v>647</v>
      </c>
      <c r="F48" s="14">
        <v>350</v>
      </c>
      <c r="G48" s="14">
        <v>568</v>
      </c>
      <c r="H48" s="5">
        <v>335</v>
      </c>
      <c r="I48" s="14">
        <v>424</v>
      </c>
      <c r="J48" s="14">
        <v>224</v>
      </c>
      <c r="K48" s="473">
        <v>2412</v>
      </c>
      <c r="L48" s="473">
        <v>1331</v>
      </c>
      <c r="M48" s="14" t="s">
        <v>289</v>
      </c>
      <c r="N48" s="14" t="s">
        <v>291</v>
      </c>
      <c r="O48" s="14">
        <v>125</v>
      </c>
      <c r="P48" s="14">
        <v>68</v>
      </c>
      <c r="Q48" s="5">
        <v>94</v>
      </c>
      <c r="R48" s="14">
        <v>54</v>
      </c>
      <c r="S48" s="14">
        <v>38</v>
      </c>
      <c r="T48" s="5">
        <v>26</v>
      </c>
      <c r="U48" s="14">
        <v>58</v>
      </c>
      <c r="V48" s="14">
        <v>33</v>
      </c>
      <c r="W48" s="473">
        <v>315</v>
      </c>
      <c r="X48" s="473">
        <v>181</v>
      </c>
      <c r="Y48" s="14" t="s">
        <v>289</v>
      </c>
      <c r="Z48" s="14" t="s">
        <v>291</v>
      </c>
      <c r="AA48" s="14">
        <v>14</v>
      </c>
      <c r="AB48" s="14">
        <v>13</v>
      </c>
      <c r="AC48" s="14">
        <v>11</v>
      </c>
      <c r="AD48" s="14">
        <v>9</v>
      </c>
      <c r="AE48" s="14">
        <v>47</v>
      </c>
      <c r="AF48" s="14">
        <v>48</v>
      </c>
      <c r="AG48" s="14">
        <v>2</v>
      </c>
      <c r="AH48" s="14">
        <v>50</v>
      </c>
      <c r="AI48" s="14">
        <v>98</v>
      </c>
      <c r="AJ48" s="14">
        <v>8</v>
      </c>
      <c r="AK48" s="14">
        <v>9</v>
      </c>
      <c r="AL48" s="14">
        <v>9</v>
      </c>
      <c r="AM48" s="14">
        <v>0</v>
      </c>
    </row>
    <row r="49" spans="1:39" ht="14.5" customHeight="1">
      <c r="A49" s="14" t="s">
        <v>292</v>
      </c>
      <c r="B49" s="14" t="s">
        <v>206</v>
      </c>
      <c r="C49" s="14">
        <v>965</v>
      </c>
      <c r="D49" s="14">
        <v>475</v>
      </c>
      <c r="E49" s="14">
        <v>730</v>
      </c>
      <c r="F49" s="14">
        <v>354</v>
      </c>
      <c r="G49" s="14">
        <v>691</v>
      </c>
      <c r="H49" s="5">
        <v>316</v>
      </c>
      <c r="I49" s="14">
        <v>589</v>
      </c>
      <c r="J49" s="14">
        <v>263</v>
      </c>
      <c r="K49" s="473">
        <v>2975</v>
      </c>
      <c r="L49" s="473">
        <v>1408</v>
      </c>
      <c r="M49" s="14" t="s">
        <v>292</v>
      </c>
      <c r="N49" s="14" t="s">
        <v>206</v>
      </c>
      <c r="O49" s="14">
        <v>33</v>
      </c>
      <c r="P49" s="14">
        <v>15</v>
      </c>
      <c r="Q49" s="5">
        <v>33</v>
      </c>
      <c r="R49" s="14">
        <v>22</v>
      </c>
      <c r="S49" s="14">
        <v>11</v>
      </c>
      <c r="T49" s="5">
        <v>3</v>
      </c>
      <c r="U49" s="14">
        <v>127</v>
      </c>
      <c r="V49" s="14">
        <v>56</v>
      </c>
      <c r="W49" s="473">
        <v>204</v>
      </c>
      <c r="X49" s="473">
        <v>96</v>
      </c>
      <c r="Y49" s="14" t="s">
        <v>292</v>
      </c>
      <c r="Z49" s="14" t="s">
        <v>206</v>
      </c>
      <c r="AA49" s="14">
        <v>19</v>
      </c>
      <c r="AB49" s="14">
        <v>16</v>
      </c>
      <c r="AC49" s="14">
        <v>16</v>
      </c>
      <c r="AD49" s="14">
        <v>12</v>
      </c>
      <c r="AE49" s="14">
        <v>63</v>
      </c>
      <c r="AF49" s="14">
        <v>44</v>
      </c>
      <c r="AG49" s="14">
        <v>37</v>
      </c>
      <c r="AH49" s="14">
        <v>81</v>
      </c>
      <c r="AI49" s="14">
        <v>90</v>
      </c>
      <c r="AJ49" s="14">
        <v>14</v>
      </c>
      <c r="AK49" s="14">
        <v>14</v>
      </c>
      <c r="AL49" s="14">
        <v>14</v>
      </c>
      <c r="AM49" s="14">
        <v>0</v>
      </c>
    </row>
    <row r="50" spans="1:39" ht="14.5" customHeight="1">
      <c r="A50" s="14" t="s">
        <v>292</v>
      </c>
      <c r="B50" s="14" t="s">
        <v>207</v>
      </c>
      <c r="C50" s="14">
        <v>228</v>
      </c>
      <c r="D50" s="14">
        <v>121</v>
      </c>
      <c r="E50" s="14">
        <v>229</v>
      </c>
      <c r="F50" s="14">
        <v>101</v>
      </c>
      <c r="G50" s="14">
        <v>268</v>
      </c>
      <c r="H50" s="5">
        <v>149</v>
      </c>
      <c r="I50" s="14">
        <v>281</v>
      </c>
      <c r="J50" s="14">
        <v>119</v>
      </c>
      <c r="K50" s="473">
        <v>1006</v>
      </c>
      <c r="L50" s="473">
        <v>490</v>
      </c>
      <c r="M50" s="14" t="s">
        <v>292</v>
      </c>
      <c r="N50" s="14" t="s">
        <v>207</v>
      </c>
      <c r="O50" s="14">
        <v>0</v>
      </c>
      <c r="P50" s="14">
        <v>0</v>
      </c>
      <c r="Q50" s="5">
        <v>0</v>
      </c>
      <c r="R50" s="14">
        <v>0</v>
      </c>
      <c r="S50" s="14">
        <v>0</v>
      </c>
      <c r="T50" s="5">
        <v>0</v>
      </c>
      <c r="U50" s="14">
        <v>84</v>
      </c>
      <c r="V50" s="14">
        <v>45</v>
      </c>
      <c r="W50" s="473">
        <v>84</v>
      </c>
      <c r="X50" s="473">
        <v>45</v>
      </c>
      <c r="Y50" s="14" t="s">
        <v>292</v>
      </c>
      <c r="Z50" s="14" t="s">
        <v>207</v>
      </c>
      <c r="AA50" s="14">
        <v>6</v>
      </c>
      <c r="AB50" s="14">
        <v>6</v>
      </c>
      <c r="AC50" s="14">
        <v>5</v>
      </c>
      <c r="AD50" s="14">
        <v>7</v>
      </c>
      <c r="AE50" s="14">
        <v>24</v>
      </c>
      <c r="AF50" s="14">
        <v>32</v>
      </c>
      <c r="AG50" s="14">
        <v>1</v>
      </c>
      <c r="AH50" s="14">
        <v>33</v>
      </c>
      <c r="AI50" s="14">
        <v>47</v>
      </c>
      <c r="AJ50" s="14">
        <v>11</v>
      </c>
      <c r="AK50" s="14">
        <v>4</v>
      </c>
      <c r="AL50" s="14">
        <v>4</v>
      </c>
      <c r="AM50" s="14">
        <v>0</v>
      </c>
    </row>
    <row r="51" spans="1:39" ht="14.5" customHeight="1">
      <c r="A51" s="14" t="s">
        <v>292</v>
      </c>
      <c r="B51" s="14" t="s">
        <v>44</v>
      </c>
      <c r="C51" s="14">
        <v>954</v>
      </c>
      <c r="D51" s="14">
        <v>505</v>
      </c>
      <c r="E51" s="14">
        <v>702</v>
      </c>
      <c r="F51" s="14">
        <v>323</v>
      </c>
      <c r="G51" s="14">
        <v>680</v>
      </c>
      <c r="H51" s="5">
        <v>314</v>
      </c>
      <c r="I51" s="14">
        <v>559</v>
      </c>
      <c r="J51" s="14">
        <v>266</v>
      </c>
      <c r="K51" s="473">
        <v>2895</v>
      </c>
      <c r="L51" s="473">
        <v>1408</v>
      </c>
      <c r="M51" s="14" t="s">
        <v>292</v>
      </c>
      <c r="N51" s="14" t="s">
        <v>44</v>
      </c>
      <c r="O51" s="14">
        <v>32</v>
      </c>
      <c r="P51" s="14">
        <v>13</v>
      </c>
      <c r="Q51" s="5">
        <v>21</v>
      </c>
      <c r="R51" s="14">
        <v>8</v>
      </c>
      <c r="S51" s="14">
        <v>16</v>
      </c>
      <c r="T51" s="5">
        <v>4</v>
      </c>
      <c r="U51" s="14">
        <v>31</v>
      </c>
      <c r="V51" s="14">
        <v>8</v>
      </c>
      <c r="W51" s="473">
        <v>100</v>
      </c>
      <c r="X51" s="473">
        <v>33</v>
      </c>
      <c r="Y51" s="14" t="s">
        <v>292</v>
      </c>
      <c r="Z51" s="14" t="s">
        <v>44</v>
      </c>
      <c r="AA51" s="14">
        <v>20</v>
      </c>
      <c r="AB51" s="14">
        <v>17</v>
      </c>
      <c r="AC51" s="14">
        <v>16</v>
      </c>
      <c r="AD51" s="14">
        <v>15</v>
      </c>
      <c r="AE51" s="14">
        <v>68</v>
      </c>
      <c r="AF51" s="14">
        <v>67</v>
      </c>
      <c r="AG51" s="14">
        <v>6</v>
      </c>
      <c r="AH51" s="14">
        <v>73</v>
      </c>
      <c r="AI51" s="14">
        <v>133</v>
      </c>
      <c r="AJ51" s="14">
        <v>5</v>
      </c>
      <c r="AK51" s="14">
        <v>15</v>
      </c>
      <c r="AL51" s="14">
        <v>15</v>
      </c>
      <c r="AM51" s="14">
        <v>0</v>
      </c>
    </row>
    <row r="52" spans="1:39" ht="14.5" customHeight="1">
      <c r="A52" s="14" t="s">
        <v>292</v>
      </c>
      <c r="B52" s="14" t="s">
        <v>293</v>
      </c>
      <c r="C52" s="14">
        <v>335</v>
      </c>
      <c r="D52" s="14">
        <v>181</v>
      </c>
      <c r="E52" s="14">
        <v>284</v>
      </c>
      <c r="F52" s="14">
        <v>154</v>
      </c>
      <c r="G52" s="14">
        <v>182</v>
      </c>
      <c r="H52" s="5">
        <v>87</v>
      </c>
      <c r="I52" s="14">
        <v>140</v>
      </c>
      <c r="J52" s="14">
        <v>67</v>
      </c>
      <c r="K52" s="473">
        <v>941</v>
      </c>
      <c r="L52" s="473">
        <v>489</v>
      </c>
      <c r="M52" s="14" t="s">
        <v>292</v>
      </c>
      <c r="N52" s="14" t="s">
        <v>293</v>
      </c>
      <c r="O52" s="14">
        <v>5</v>
      </c>
      <c r="P52" s="14">
        <v>3</v>
      </c>
      <c r="Q52" s="5">
        <v>10</v>
      </c>
      <c r="R52" s="14">
        <v>4</v>
      </c>
      <c r="S52" s="14">
        <v>8</v>
      </c>
      <c r="T52" s="5">
        <v>4</v>
      </c>
      <c r="U52" s="14">
        <v>36</v>
      </c>
      <c r="V52" s="14">
        <v>18</v>
      </c>
      <c r="W52" s="473">
        <v>59</v>
      </c>
      <c r="X52" s="473">
        <v>29</v>
      </c>
      <c r="Y52" s="14" t="s">
        <v>292</v>
      </c>
      <c r="Z52" s="14" t="s">
        <v>293</v>
      </c>
      <c r="AA52" s="14">
        <v>6</v>
      </c>
      <c r="AB52" s="14">
        <v>6</v>
      </c>
      <c r="AC52" s="14">
        <v>4</v>
      </c>
      <c r="AD52" s="14">
        <v>4</v>
      </c>
      <c r="AE52" s="14">
        <v>20</v>
      </c>
      <c r="AF52" s="14">
        <v>12</v>
      </c>
      <c r="AG52" s="14">
        <v>4</v>
      </c>
      <c r="AH52" s="14">
        <v>16</v>
      </c>
      <c r="AI52" s="14">
        <v>27</v>
      </c>
      <c r="AJ52" s="14">
        <v>3</v>
      </c>
      <c r="AK52" s="14">
        <v>3</v>
      </c>
      <c r="AL52" s="14">
        <v>3</v>
      </c>
      <c r="AM52" s="14">
        <v>0</v>
      </c>
    </row>
    <row r="53" spans="1:39" ht="14.5" customHeight="1">
      <c r="A53" s="143"/>
      <c r="B53" s="137"/>
      <c r="C53" s="143"/>
      <c r="D53" s="143"/>
      <c r="E53" s="143"/>
      <c r="F53" s="143"/>
      <c r="G53" s="143"/>
      <c r="H53" s="137"/>
      <c r="I53" s="143"/>
      <c r="J53" s="143"/>
      <c r="K53" s="267"/>
      <c r="L53" s="267"/>
      <c r="M53" s="143"/>
      <c r="N53" s="65"/>
      <c r="O53" s="143"/>
      <c r="P53" s="143"/>
      <c r="Q53" s="137"/>
      <c r="R53" s="143"/>
      <c r="S53" s="143"/>
      <c r="T53" s="137"/>
      <c r="U53" s="143"/>
      <c r="V53" s="143"/>
      <c r="W53" s="267"/>
      <c r="X53" s="267"/>
      <c r="Y53" s="143"/>
      <c r="Z53" s="65"/>
      <c r="AA53" s="143"/>
      <c r="AB53" s="143"/>
      <c r="AC53" s="143"/>
      <c r="AD53" s="143"/>
      <c r="AE53" s="143"/>
      <c r="AF53" s="143"/>
      <c r="AG53" s="143"/>
      <c r="AH53" s="143"/>
      <c r="AI53" s="137"/>
      <c r="AJ53" s="137"/>
      <c r="AK53" s="143"/>
      <c r="AL53" s="143"/>
      <c r="AM53" s="143"/>
    </row>
    <row r="55" spans="1:39" s="113" customFormat="1">
      <c r="A55" s="108" t="s">
        <v>451</v>
      </c>
      <c r="B55" s="112"/>
      <c r="C55" s="112"/>
      <c r="D55" s="112"/>
      <c r="E55" s="112"/>
      <c r="F55" s="112"/>
      <c r="G55" s="108"/>
      <c r="H55" s="112"/>
      <c r="I55" s="112"/>
      <c r="J55" s="479"/>
      <c r="K55" s="479"/>
      <c r="L55" s="112"/>
      <c r="M55" s="108" t="s">
        <v>452</v>
      </c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 t="s">
        <v>38</v>
      </c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12"/>
      <c r="AL55" s="112"/>
      <c r="AM55" s="112"/>
    </row>
    <row r="56" spans="1:39" s="113" customFormat="1">
      <c r="A56" s="108" t="s">
        <v>190</v>
      </c>
      <c r="B56" s="112"/>
      <c r="C56" s="112"/>
      <c r="D56" s="112"/>
      <c r="E56" s="112"/>
      <c r="F56" s="112"/>
      <c r="G56" s="108"/>
      <c r="H56" s="112"/>
      <c r="I56" s="112"/>
      <c r="J56" s="479"/>
      <c r="K56" s="479"/>
      <c r="L56" s="112"/>
      <c r="M56" s="108" t="s">
        <v>190</v>
      </c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 t="s">
        <v>448</v>
      </c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12"/>
      <c r="AL56" s="112"/>
      <c r="AM56" s="112"/>
    </row>
    <row r="57" spans="1:39" s="113" customFormat="1">
      <c r="A57" s="108" t="s">
        <v>279</v>
      </c>
      <c r="B57" s="112"/>
      <c r="C57" s="112"/>
      <c r="D57" s="112"/>
      <c r="E57" s="112"/>
      <c r="F57" s="112"/>
      <c r="G57" s="108"/>
      <c r="H57" s="112"/>
      <c r="I57" s="112"/>
      <c r="J57" s="479"/>
      <c r="K57" s="479"/>
      <c r="L57" s="112"/>
      <c r="M57" s="108" t="s">
        <v>279</v>
      </c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 t="s">
        <v>279</v>
      </c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12"/>
      <c r="AL57" s="112"/>
      <c r="AM57" s="112"/>
    </row>
    <row r="58" spans="1:39">
      <c r="N58" s="206"/>
      <c r="W58" s="106"/>
    </row>
    <row r="59" spans="1:39">
      <c r="A59" s="134" t="s">
        <v>262</v>
      </c>
      <c r="I59" s="111" t="s">
        <v>72</v>
      </c>
      <c r="M59" s="134" t="s">
        <v>262</v>
      </c>
      <c r="U59" s="111" t="s">
        <v>72</v>
      </c>
      <c r="W59" s="106"/>
      <c r="Y59" s="134" t="s">
        <v>262</v>
      </c>
      <c r="AL59" s="111" t="s">
        <v>72</v>
      </c>
    </row>
    <row r="61" spans="1:39" s="345" customFormat="1" ht="18" customHeight="1">
      <c r="A61" s="389"/>
      <c r="B61" s="344"/>
      <c r="C61" s="150" t="s">
        <v>82</v>
      </c>
      <c r="D61" s="151"/>
      <c r="E61" s="150" t="s">
        <v>83</v>
      </c>
      <c r="F61" s="151"/>
      <c r="G61" s="150" t="s">
        <v>84</v>
      </c>
      <c r="H61" s="151"/>
      <c r="I61" s="150" t="s">
        <v>85</v>
      </c>
      <c r="J61" s="151"/>
      <c r="K61" s="476" t="s">
        <v>73</v>
      </c>
      <c r="L61" s="477"/>
      <c r="M61" s="459"/>
      <c r="N61" s="460"/>
      <c r="O61" s="150" t="s">
        <v>82</v>
      </c>
      <c r="P61" s="151"/>
      <c r="Q61" s="150" t="s">
        <v>83</v>
      </c>
      <c r="R61" s="151"/>
      <c r="S61" s="150" t="s">
        <v>84</v>
      </c>
      <c r="T61" s="151"/>
      <c r="U61" s="150" t="s">
        <v>85</v>
      </c>
      <c r="V61" s="151"/>
      <c r="W61" s="476" t="s">
        <v>73</v>
      </c>
      <c r="X61" s="477"/>
      <c r="Y61" s="459"/>
      <c r="Z61" s="319"/>
      <c r="AA61" s="564" t="s">
        <v>59</v>
      </c>
      <c r="AB61" s="565"/>
      <c r="AC61" s="565"/>
      <c r="AD61" s="565"/>
      <c r="AE61" s="566"/>
      <c r="AF61" s="312" t="s">
        <v>47</v>
      </c>
      <c r="AG61" s="321"/>
      <c r="AH61" s="312"/>
      <c r="AI61" s="209" t="s">
        <v>445</v>
      </c>
      <c r="AJ61" s="536"/>
      <c r="AK61" s="312" t="s">
        <v>176</v>
      </c>
      <c r="AL61" s="303"/>
      <c r="AM61" s="317"/>
    </row>
    <row r="62" spans="1:39" s="345" customFormat="1" ht="26.25" customHeight="1">
      <c r="A62" s="462" t="s">
        <v>338</v>
      </c>
      <c r="B62" s="463" t="s">
        <v>191</v>
      </c>
      <c r="C62" s="193" t="s">
        <v>257</v>
      </c>
      <c r="D62" s="193" t="s">
        <v>79</v>
      </c>
      <c r="E62" s="193" t="s">
        <v>257</v>
      </c>
      <c r="F62" s="193" t="s">
        <v>79</v>
      </c>
      <c r="G62" s="193" t="s">
        <v>257</v>
      </c>
      <c r="H62" s="193" t="s">
        <v>79</v>
      </c>
      <c r="I62" s="193" t="s">
        <v>257</v>
      </c>
      <c r="J62" s="193" t="s">
        <v>79</v>
      </c>
      <c r="K62" s="195" t="s">
        <v>257</v>
      </c>
      <c r="L62" s="195" t="s">
        <v>79</v>
      </c>
      <c r="M62" s="462" t="s">
        <v>338</v>
      </c>
      <c r="N62" s="464" t="s">
        <v>191</v>
      </c>
      <c r="O62" s="193" t="s">
        <v>257</v>
      </c>
      <c r="P62" s="193" t="s">
        <v>79</v>
      </c>
      <c r="Q62" s="193" t="s">
        <v>257</v>
      </c>
      <c r="R62" s="193" t="s">
        <v>79</v>
      </c>
      <c r="S62" s="193" t="s">
        <v>257</v>
      </c>
      <c r="T62" s="193" t="s">
        <v>79</v>
      </c>
      <c r="U62" s="193" t="s">
        <v>257</v>
      </c>
      <c r="V62" s="193" t="s">
        <v>79</v>
      </c>
      <c r="W62" s="195" t="s">
        <v>257</v>
      </c>
      <c r="X62" s="195" t="s">
        <v>79</v>
      </c>
      <c r="Y62" s="462" t="s">
        <v>338</v>
      </c>
      <c r="Z62" s="323" t="s">
        <v>191</v>
      </c>
      <c r="AA62" s="324" t="s">
        <v>86</v>
      </c>
      <c r="AB62" s="324" t="s">
        <v>87</v>
      </c>
      <c r="AC62" s="324" t="s">
        <v>88</v>
      </c>
      <c r="AD62" s="324" t="s">
        <v>89</v>
      </c>
      <c r="AE62" s="320" t="s">
        <v>73</v>
      </c>
      <c r="AF62" s="284" t="s">
        <v>183</v>
      </c>
      <c r="AG62" s="284" t="s">
        <v>184</v>
      </c>
      <c r="AH62" s="271" t="s">
        <v>182</v>
      </c>
      <c r="AI62" s="272" t="s">
        <v>444</v>
      </c>
      <c r="AJ62" s="271" t="s">
        <v>58</v>
      </c>
      <c r="AK62" s="285" t="s">
        <v>65</v>
      </c>
      <c r="AL62" s="273" t="s">
        <v>63</v>
      </c>
      <c r="AM62" s="285" t="s">
        <v>66</v>
      </c>
    </row>
    <row r="63" spans="1:39">
      <c r="A63" s="142"/>
      <c r="B63" s="72"/>
      <c r="C63" s="142"/>
      <c r="D63" s="142"/>
      <c r="E63" s="142"/>
      <c r="F63" s="142"/>
      <c r="G63" s="142"/>
      <c r="H63" s="72"/>
      <c r="I63" s="142"/>
      <c r="J63" s="142"/>
      <c r="K63" s="478"/>
      <c r="L63" s="478"/>
      <c r="M63" s="142"/>
      <c r="N63" s="178"/>
      <c r="O63" s="142"/>
      <c r="P63" s="142"/>
      <c r="Q63" s="72"/>
      <c r="R63" s="142"/>
      <c r="S63" s="142"/>
      <c r="T63" s="72"/>
      <c r="U63" s="142"/>
      <c r="V63" s="142"/>
      <c r="W63" s="478"/>
      <c r="X63" s="478"/>
      <c r="Y63" s="142"/>
      <c r="Z63" s="178"/>
      <c r="AA63" s="142"/>
      <c r="AB63" s="142"/>
      <c r="AC63" s="142"/>
      <c r="AD63" s="142"/>
      <c r="AE63" s="142"/>
      <c r="AF63" s="180"/>
      <c r="AG63" s="138"/>
      <c r="AH63" s="80"/>
      <c r="AI63" s="40"/>
      <c r="AJ63" s="254"/>
      <c r="AK63" s="4"/>
      <c r="AL63" s="142"/>
      <c r="AM63" s="142"/>
    </row>
    <row r="64" spans="1:39" s="23" customFormat="1">
      <c r="A64" s="15"/>
      <c r="B64" s="8" t="s">
        <v>81</v>
      </c>
      <c r="C64" s="15">
        <f>SUM(C66:C88)</f>
        <v>6706</v>
      </c>
      <c r="D64" s="15">
        <f t="shared" ref="D64:L64" si="4">SUM(D66:D88)</f>
        <v>3315</v>
      </c>
      <c r="E64" s="15">
        <f t="shared" si="4"/>
        <v>6288</v>
      </c>
      <c r="F64" s="15">
        <f t="shared" si="4"/>
        <v>3208</v>
      </c>
      <c r="G64" s="15">
        <f t="shared" si="4"/>
        <v>4819</v>
      </c>
      <c r="H64" s="8">
        <f t="shared" si="4"/>
        <v>2481</v>
      </c>
      <c r="I64" s="15">
        <f t="shared" si="4"/>
        <v>5560</v>
      </c>
      <c r="J64" s="15">
        <f t="shared" si="4"/>
        <v>2874</v>
      </c>
      <c r="K64" s="77">
        <f t="shared" si="4"/>
        <v>23373</v>
      </c>
      <c r="L64" s="77">
        <f t="shared" si="4"/>
        <v>11878</v>
      </c>
      <c r="M64" s="15"/>
      <c r="N64" s="205" t="s">
        <v>81</v>
      </c>
      <c r="O64" s="15">
        <f>SUM(O66:O88)</f>
        <v>777</v>
      </c>
      <c r="P64" s="15">
        <f t="shared" ref="P64:AM64" si="5">SUM(P66:P88)</f>
        <v>400</v>
      </c>
      <c r="Q64" s="8">
        <f t="shared" si="5"/>
        <v>439</v>
      </c>
      <c r="R64" s="15">
        <f t="shared" si="5"/>
        <v>215</v>
      </c>
      <c r="S64" s="15">
        <f t="shared" si="5"/>
        <v>412</v>
      </c>
      <c r="T64" s="8">
        <f t="shared" si="5"/>
        <v>221</v>
      </c>
      <c r="U64" s="15">
        <f t="shared" si="5"/>
        <v>1118</v>
      </c>
      <c r="V64" s="15">
        <f t="shared" si="5"/>
        <v>594</v>
      </c>
      <c r="W64" s="77">
        <f t="shared" si="5"/>
        <v>2746</v>
      </c>
      <c r="X64" s="77">
        <f t="shared" si="5"/>
        <v>1430</v>
      </c>
      <c r="Y64" s="15"/>
      <c r="Z64" s="205" t="s">
        <v>81</v>
      </c>
      <c r="AA64" s="15">
        <f t="shared" si="5"/>
        <v>158</v>
      </c>
      <c r="AB64" s="15">
        <f t="shared" si="5"/>
        <v>145</v>
      </c>
      <c r="AC64" s="15">
        <f t="shared" si="5"/>
        <v>126</v>
      </c>
      <c r="AD64" s="15">
        <f t="shared" si="5"/>
        <v>131</v>
      </c>
      <c r="AE64" s="15">
        <f t="shared" si="5"/>
        <v>560</v>
      </c>
      <c r="AF64" s="15">
        <f>SUM(AF66:AF88)</f>
        <v>530</v>
      </c>
      <c r="AG64" s="15">
        <f>SUM(AG66:AG88)</f>
        <v>32</v>
      </c>
      <c r="AH64" s="15">
        <f>SUM(AH66:AH88)</f>
        <v>562</v>
      </c>
      <c r="AI64" s="15">
        <f t="shared" si="5"/>
        <v>944</v>
      </c>
      <c r="AJ64" s="15">
        <f t="shared" si="5"/>
        <v>96</v>
      </c>
      <c r="AK64" s="15">
        <f t="shared" si="5"/>
        <v>104</v>
      </c>
      <c r="AL64" s="15">
        <f t="shared" si="5"/>
        <v>104</v>
      </c>
      <c r="AM64" s="15">
        <f t="shared" si="5"/>
        <v>0</v>
      </c>
    </row>
    <row r="65" spans="1:39">
      <c r="A65" s="78"/>
      <c r="B65" s="74"/>
      <c r="C65" s="78"/>
      <c r="D65" s="78"/>
      <c r="E65" s="78"/>
      <c r="F65" s="78"/>
      <c r="G65" s="78"/>
      <c r="H65" s="74"/>
      <c r="I65" s="78"/>
      <c r="J65" s="78"/>
      <c r="K65" s="77"/>
      <c r="L65" s="77"/>
      <c r="M65" s="78"/>
      <c r="N65" s="204"/>
      <c r="O65" s="78"/>
      <c r="P65" s="78"/>
      <c r="Q65" s="74"/>
      <c r="R65" s="78"/>
      <c r="S65" s="78"/>
      <c r="T65" s="74"/>
      <c r="U65" s="78"/>
      <c r="V65" s="78"/>
      <c r="W65" s="77"/>
      <c r="X65" s="77"/>
      <c r="Y65" s="78"/>
      <c r="Z65" s="204"/>
      <c r="AA65" s="78"/>
      <c r="AB65" s="78"/>
      <c r="AC65" s="78"/>
      <c r="AD65" s="78"/>
      <c r="AE65" s="78"/>
      <c r="AF65" s="78"/>
      <c r="AG65" s="78"/>
      <c r="AH65" s="78"/>
      <c r="AI65" s="74"/>
      <c r="AJ65" s="74"/>
      <c r="AK65" s="78"/>
      <c r="AL65" s="78"/>
      <c r="AM65" s="78"/>
    </row>
    <row r="66" spans="1:39" ht="14.5" customHeight="1">
      <c r="A66" s="14" t="s">
        <v>294</v>
      </c>
      <c r="B66" s="14" t="s">
        <v>210</v>
      </c>
      <c r="C66" s="14">
        <v>166</v>
      </c>
      <c r="D66" s="14">
        <v>86</v>
      </c>
      <c r="E66" s="14">
        <v>158</v>
      </c>
      <c r="F66" s="14">
        <v>96</v>
      </c>
      <c r="G66" s="14">
        <v>123</v>
      </c>
      <c r="H66" s="5">
        <v>67</v>
      </c>
      <c r="I66" s="14">
        <v>88</v>
      </c>
      <c r="J66" s="14">
        <v>42</v>
      </c>
      <c r="K66" s="473">
        <v>535</v>
      </c>
      <c r="L66" s="473">
        <v>291</v>
      </c>
      <c r="M66" s="14" t="s">
        <v>294</v>
      </c>
      <c r="N66" s="14" t="s">
        <v>210</v>
      </c>
      <c r="O66" s="14">
        <v>27</v>
      </c>
      <c r="P66" s="14">
        <v>17</v>
      </c>
      <c r="Q66" s="5">
        <v>11</v>
      </c>
      <c r="R66" s="14">
        <v>8</v>
      </c>
      <c r="S66" s="14">
        <v>6</v>
      </c>
      <c r="T66" s="5">
        <v>4</v>
      </c>
      <c r="U66" s="14">
        <v>18</v>
      </c>
      <c r="V66" s="14">
        <v>5</v>
      </c>
      <c r="W66" s="473">
        <v>62</v>
      </c>
      <c r="X66" s="473">
        <v>34</v>
      </c>
      <c r="Y66" s="14" t="s">
        <v>294</v>
      </c>
      <c r="Z66" s="14" t="s">
        <v>210</v>
      </c>
      <c r="AA66" s="14">
        <v>5</v>
      </c>
      <c r="AB66" s="14">
        <v>4</v>
      </c>
      <c r="AC66" s="14">
        <v>3</v>
      </c>
      <c r="AD66" s="14">
        <v>3</v>
      </c>
      <c r="AE66" s="14">
        <v>15</v>
      </c>
      <c r="AF66" s="14">
        <v>15</v>
      </c>
      <c r="AG66" s="14">
        <v>1</v>
      </c>
      <c r="AH66" s="14">
        <v>16</v>
      </c>
      <c r="AI66" s="14">
        <v>32</v>
      </c>
      <c r="AJ66" s="14">
        <v>1</v>
      </c>
      <c r="AK66" s="14">
        <v>5</v>
      </c>
      <c r="AL66" s="14">
        <v>5</v>
      </c>
      <c r="AM66" s="14">
        <v>0</v>
      </c>
    </row>
    <row r="67" spans="1:39" ht="14.5" customHeight="1">
      <c r="A67" s="14" t="s">
        <v>294</v>
      </c>
      <c r="B67" s="14" t="s">
        <v>211</v>
      </c>
      <c r="C67" s="14">
        <v>690</v>
      </c>
      <c r="D67" s="14">
        <v>351</v>
      </c>
      <c r="E67" s="14">
        <v>709</v>
      </c>
      <c r="F67" s="14">
        <v>381</v>
      </c>
      <c r="G67" s="14">
        <v>650</v>
      </c>
      <c r="H67" s="5">
        <v>375</v>
      </c>
      <c r="I67" s="14">
        <v>669</v>
      </c>
      <c r="J67" s="14">
        <v>349</v>
      </c>
      <c r="K67" s="473">
        <v>2718</v>
      </c>
      <c r="L67" s="473">
        <v>1456</v>
      </c>
      <c r="M67" s="14" t="s">
        <v>294</v>
      </c>
      <c r="N67" s="14" t="s">
        <v>211</v>
      </c>
      <c r="O67" s="14">
        <v>107</v>
      </c>
      <c r="P67" s="14">
        <v>56</v>
      </c>
      <c r="Q67" s="5">
        <v>43</v>
      </c>
      <c r="R67" s="14">
        <v>24</v>
      </c>
      <c r="S67" s="14">
        <v>56</v>
      </c>
      <c r="T67" s="5">
        <v>35</v>
      </c>
      <c r="U67" s="14">
        <v>157</v>
      </c>
      <c r="V67" s="14">
        <v>90</v>
      </c>
      <c r="W67" s="473">
        <v>363</v>
      </c>
      <c r="X67" s="473">
        <v>205</v>
      </c>
      <c r="Y67" s="14" t="s">
        <v>294</v>
      </c>
      <c r="Z67" s="14" t="s">
        <v>211</v>
      </c>
      <c r="AA67" s="14">
        <v>18</v>
      </c>
      <c r="AB67" s="14">
        <v>16</v>
      </c>
      <c r="AC67" s="14">
        <v>16</v>
      </c>
      <c r="AD67" s="14">
        <v>15</v>
      </c>
      <c r="AE67" s="14">
        <v>65</v>
      </c>
      <c r="AF67" s="14">
        <v>61</v>
      </c>
      <c r="AG67" s="14">
        <v>1</v>
      </c>
      <c r="AH67" s="14">
        <v>62</v>
      </c>
      <c r="AI67" s="14">
        <v>103</v>
      </c>
      <c r="AJ67" s="14">
        <v>13</v>
      </c>
      <c r="AK67" s="14">
        <v>14</v>
      </c>
      <c r="AL67" s="14">
        <v>14</v>
      </c>
      <c r="AM67" s="14">
        <v>0</v>
      </c>
    </row>
    <row r="68" spans="1:39" ht="14.5" customHeight="1">
      <c r="A68" s="14" t="s">
        <v>294</v>
      </c>
      <c r="B68" s="14" t="s">
        <v>212</v>
      </c>
      <c r="C68" s="14">
        <v>619</v>
      </c>
      <c r="D68" s="14">
        <v>307</v>
      </c>
      <c r="E68" s="14">
        <v>650</v>
      </c>
      <c r="F68" s="14">
        <v>329</v>
      </c>
      <c r="G68" s="14">
        <v>430</v>
      </c>
      <c r="H68" s="5">
        <v>221</v>
      </c>
      <c r="I68" s="14">
        <v>603</v>
      </c>
      <c r="J68" s="14">
        <v>336</v>
      </c>
      <c r="K68" s="473">
        <v>2302</v>
      </c>
      <c r="L68" s="473">
        <v>1193</v>
      </c>
      <c r="M68" s="14" t="s">
        <v>294</v>
      </c>
      <c r="N68" s="14" t="s">
        <v>212</v>
      </c>
      <c r="O68" s="14">
        <v>42</v>
      </c>
      <c r="P68" s="14">
        <v>23</v>
      </c>
      <c r="Q68" s="5">
        <v>30</v>
      </c>
      <c r="R68" s="14">
        <v>13</v>
      </c>
      <c r="S68" s="14">
        <v>24</v>
      </c>
      <c r="T68" s="5">
        <v>10</v>
      </c>
      <c r="U68" s="14">
        <v>129</v>
      </c>
      <c r="V68" s="14">
        <v>77</v>
      </c>
      <c r="W68" s="473">
        <v>225</v>
      </c>
      <c r="X68" s="473">
        <v>123</v>
      </c>
      <c r="Y68" s="14" t="s">
        <v>294</v>
      </c>
      <c r="Z68" s="14" t="s">
        <v>212</v>
      </c>
      <c r="AA68" s="14">
        <v>20</v>
      </c>
      <c r="AB68" s="14">
        <v>18</v>
      </c>
      <c r="AC68" s="14">
        <v>15</v>
      </c>
      <c r="AD68" s="14">
        <v>17</v>
      </c>
      <c r="AE68" s="14">
        <v>70</v>
      </c>
      <c r="AF68" s="14">
        <v>64</v>
      </c>
      <c r="AG68" s="14">
        <v>6</v>
      </c>
      <c r="AH68" s="14">
        <v>70</v>
      </c>
      <c r="AI68" s="14">
        <v>122</v>
      </c>
      <c r="AJ68" s="14">
        <v>3</v>
      </c>
      <c r="AK68" s="14">
        <v>14</v>
      </c>
      <c r="AL68" s="14">
        <v>14</v>
      </c>
      <c r="AM68" s="14">
        <v>0</v>
      </c>
    </row>
    <row r="69" spans="1:39" ht="14.5" customHeight="1">
      <c r="A69" s="14" t="s">
        <v>294</v>
      </c>
      <c r="B69" s="14" t="s">
        <v>217</v>
      </c>
      <c r="C69" s="14">
        <v>22</v>
      </c>
      <c r="D69" s="14">
        <v>16</v>
      </c>
      <c r="E69" s="14">
        <v>30</v>
      </c>
      <c r="F69" s="14">
        <v>22</v>
      </c>
      <c r="G69" s="14">
        <v>17</v>
      </c>
      <c r="H69" s="5">
        <v>10</v>
      </c>
      <c r="I69" s="14">
        <v>31</v>
      </c>
      <c r="J69" s="14">
        <v>20</v>
      </c>
      <c r="K69" s="473">
        <v>100</v>
      </c>
      <c r="L69" s="473">
        <v>68</v>
      </c>
      <c r="M69" s="14" t="s">
        <v>294</v>
      </c>
      <c r="N69" s="14" t="s">
        <v>217</v>
      </c>
      <c r="O69" s="14">
        <v>3</v>
      </c>
      <c r="P69" s="14">
        <v>2</v>
      </c>
      <c r="Q69" s="5">
        <v>0</v>
      </c>
      <c r="R69" s="14">
        <v>0</v>
      </c>
      <c r="S69" s="14">
        <v>0</v>
      </c>
      <c r="T69" s="5">
        <v>0</v>
      </c>
      <c r="U69" s="14">
        <v>4</v>
      </c>
      <c r="V69" s="14">
        <v>2</v>
      </c>
      <c r="W69" s="473">
        <v>7</v>
      </c>
      <c r="X69" s="473">
        <v>4</v>
      </c>
      <c r="Y69" s="14" t="s">
        <v>294</v>
      </c>
      <c r="Z69" s="14" t="s">
        <v>217</v>
      </c>
      <c r="AA69" s="14">
        <v>1</v>
      </c>
      <c r="AB69" s="14">
        <v>1</v>
      </c>
      <c r="AC69" s="14">
        <v>1</v>
      </c>
      <c r="AD69" s="14">
        <v>1</v>
      </c>
      <c r="AE69" s="14">
        <v>4</v>
      </c>
      <c r="AF69" s="14">
        <v>4</v>
      </c>
      <c r="AG69" s="14">
        <v>0</v>
      </c>
      <c r="AH69" s="14">
        <v>4</v>
      </c>
      <c r="AI69" s="14">
        <v>8</v>
      </c>
      <c r="AJ69" s="14">
        <v>1</v>
      </c>
      <c r="AK69" s="14">
        <v>1</v>
      </c>
      <c r="AL69" s="14">
        <v>1</v>
      </c>
      <c r="AM69" s="14">
        <v>0</v>
      </c>
    </row>
    <row r="70" spans="1:39" ht="14.5" customHeight="1">
      <c r="A70" s="14" t="s">
        <v>295</v>
      </c>
      <c r="B70" s="14" t="s">
        <v>296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5">
        <v>0</v>
      </c>
      <c r="I70" s="14">
        <v>0</v>
      </c>
      <c r="J70" s="14">
        <v>0</v>
      </c>
      <c r="K70" s="473">
        <v>0</v>
      </c>
      <c r="L70" s="473">
        <v>0</v>
      </c>
      <c r="M70" s="14" t="s">
        <v>295</v>
      </c>
      <c r="N70" s="14" t="s">
        <v>296</v>
      </c>
      <c r="O70" s="14">
        <v>0</v>
      </c>
      <c r="P70" s="14">
        <v>0</v>
      </c>
      <c r="Q70" s="5">
        <v>0</v>
      </c>
      <c r="R70" s="14">
        <v>0</v>
      </c>
      <c r="S70" s="14">
        <v>0</v>
      </c>
      <c r="T70" s="5">
        <v>0</v>
      </c>
      <c r="U70" s="14">
        <v>0</v>
      </c>
      <c r="V70" s="14">
        <v>0</v>
      </c>
      <c r="W70" s="473">
        <v>0</v>
      </c>
      <c r="X70" s="473">
        <v>0</v>
      </c>
      <c r="Y70" s="14" t="s">
        <v>295</v>
      </c>
      <c r="Z70" s="14" t="s">
        <v>296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</row>
    <row r="71" spans="1:39" ht="14.5" customHeight="1">
      <c r="A71" s="14" t="s">
        <v>295</v>
      </c>
      <c r="B71" s="14" t="s">
        <v>213</v>
      </c>
      <c r="C71" s="14">
        <v>353</v>
      </c>
      <c r="D71" s="14">
        <v>182</v>
      </c>
      <c r="E71" s="14">
        <v>286</v>
      </c>
      <c r="F71" s="14">
        <v>149</v>
      </c>
      <c r="G71" s="14">
        <v>261</v>
      </c>
      <c r="H71" s="5">
        <v>132</v>
      </c>
      <c r="I71" s="14">
        <v>320</v>
      </c>
      <c r="J71" s="14">
        <v>188</v>
      </c>
      <c r="K71" s="473">
        <v>1220</v>
      </c>
      <c r="L71" s="473">
        <v>651</v>
      </c>
      <c r="M71" s="14" t="s">
        <v>295</v>
      </c>
      <c r="N71" s="14" t="s">
        <v>213</v>
      </c>
      <c r="O71" s="14">
        <v>26</v>
      </c>
      <c r="P71" s="14">
        <v>12</v>
      </c>
      <c r="Q71" s="5">
        <v>33</v>
      </c>
      <c r="R71" s="14">
        <v>14</v>
      </c>
      <c r="S71" s="14">
        <v>37</v>
      </c>
      <c r="T71" s="5">
        <v>21</v>
      </c>
      <c r="U71" s="14">
        <v>40</v>
      </c>
      <c r="V71" s="14">
        <v>26</v>
      </c>
      <c r="W71" s="473">
        <v>136</v>
      </c>
      <c r="X71" s="473">
        <v>73</v>
      </c>
      <c r="Y71" s="14" t="s">
        <v>295</v>
      </c>
      <c r="Z71" s="14" t="s">
        <v>213</v>
      </c>
      <c r="AA71" s="14">
        <v>7</v>
      </c>
      <c r="AB71" s="14">
        <v>6</v>
      </c>
      <c r="AC71" s="14">
        <v>5</v>
      </c>
      <c r="AD71" s="14">
        <v>6</v>
      </c>
      <c r="AE71" s="14">
        <v>24</v>
      </c>
      <c r="AF71" s="14">
        <v>26</v>
      </c>
      <c r="AG71" s="14">
        <v>0</v>
      </c>
      <c r="AH71" s="14">
        <v>26</v>
      </c>
      <c r="AI71" s="14">
        <v>31</v>
      </c>
      <c r="AJ71" s="14">
        <v>4</v>
      </c>
      <c r="AK71" s="14">
        <v>3</v>
      </c>
      <c r="AL71" s="14">
        <v>3</v>
      </c>
      <c r="AM71" s="14">
        <v>0</v>
      </c>
    </row>
    <row r="72" spans="1:39" ht="14.5" customHeight="1">
      <c r="A72" s="14" t="s">
        <v>295</v>
      </c>
      <c r="B72" s="14" t="s">
        <v>297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5">
        <v>0</v>
      </c>
      <c r="I72" s="14">
        <v>0</v>
      </c>
      <c r="J72" s="14">
        <v>0</v>
      </c>
      <c r="K72" s="473">
        <v>0</v>
      </c>
      <c r="L72" s="473">
        <v>0</v>
      </c>
      <c r="M72" s="14" t="s">
        <v>295</v>
      </c>
      <c r="N72" s="14" t="s">
        <v>297</v>
      </c>
      <c r="O72" s="14">
        <v>0</v>
      </c>
      <c r="P72" s="14">
        <v>0</v>
      </c>
      <c r="Q72" s="5">
        <v>0</v>
      </c>
      <c r="R72" s="14">
        <v>0</v>
      </c>
      <c r="S72" s="14">
        <v>0</v>
      </c>
      <c r="T72" s="5">
        <v>0</v>
      </c>
      <c r="U72" s="14">
        <v>0</v>
      </c>
      <c r="V72" s="14">
        <v>0</v>
      </c>
      <c r="W72" s="473">
        <v>0</v>
      </c>
      <c r="X72" s="473">
        <v>0</v>
      </c>
      <c r="Y72" s="14" t="s">
        <v>295</v>
      </c>
      <c r="Z72" s="14" t="s">
        <v>297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</row>
    <row r="73" spans="1:39" ht="14.5" customHeight="1">
      <c r="A73" s="14" t="s">
        <v>295</v>
      </c>
      <c r="B73" s="14" t="s">
        <v>298</v>
      </c>
      <c r="C73" s="14">
        <v>151</v>
      </c>
      <c r="D73" s="14">
        <v>56</v>
      </c>
      <c r="E73" s="14">
        <v>101</v>
      </c>
      <c r="F73" s="14">
        <v>48</v>
      </c>
      <c r="G73" s="14">
        <v>78</v>
      </c>
      <c r="H73" s="5">
        <v>37</v>
      </c>
      <c r="I73" s="14">
        <v>89</v>
      </c>
      <c r="J73" s="14">
        <v>34</v>
      </c>
      <c r="K73" s="473">
        <v>419</v>
      </c>
      <c r="L73" s="473">
        <v>175</v>
      </c>
      <c r="M73" s="14" t="s">
        <v>295</v>
      </c>
      <c r="N73" s="14" t="s">
        <v>298</v>
      </c>
      <c r="O73" s="14">
        <v>0</v>
      </c>
      <c r="P73" s="14">
        <v>0</v>
      </c>
      <c r="Q73" s="5">
        <v>0</v>
      </c>
      <c r="R73" s="14">
        <v>0</v>
      </c>
      <c r="S73" s="14">
        <v>0</v>
      </c>
      <c r="T73" s="5">
        <v>0</v>
      </c>
      <c r="U73" s="14">
        <v>0</v>
      </c>
      <c r="V73" s="14">
        <v>0</v>
      </c>
      <c r="W73" s="473">
        <v>0</v>
      </c>
      <c r="X73" s="473">
        <v>0</v>
      </c>
      <c r="Y73" s="14" t="s">
        <v>295</v>
      </c>
      <c r="Z73" s="14" t="s">
        <v>298</v>
      </c>
      <c r="AA73" s="14">
        <v>2</v>
      </c>
      <c r="AB73" s="14">
        <v>2</v>
      </c>
      <c r="AC73" s="14">
        <v>1</v>
      </c>
      <c r="AD73" s="14">
        <v>2</v>
      </c>
      <c r="AE73" s="14">
        <v>7</v>
      </c>
      <c r="AF73" s="14">
        <v>5</v>
      </c>
      <c r="AG73" s="14">
        <v>2</v>
      </c>
      <c r="AH73" s="14">
        <v>7</v>
      </c>
      <c r="AI73" s="14">
        <v>4</v>
      </c>
      <c r="AJ73" s="14">
        <v>1</v>
      </c>
      <c r="AK73" s="14">
        <v>1</v>
      </c>
      <c r="AL73" s="14">
        <v>1</v>
      </c>
      <c r="AM73" s="14">
        <v>0</v>
      </c>
    </row>
    <row r="74" spans="1:39" ht="14.5" customHeight="1">
      <c r="A74" s="14" t="s">
        <v>295</v>
      </c>
      <c r="B74" s="14" t="s">
        <v>53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5">
        <v>0</v>
      </c>
      <c r="I74" s="14">
        <v>0</v>
      </c>
      <c r="J74" s="14">
        <v>0</v>
      </c>
      <c r="K74" s="473">
        <v>0</v>
      </c>
      <c r="L74" s="473">
        <v>0</v>
      </c>
      <c r="M74" s="14" t="s">
        <v>295</v>
      </c>
      <c r="N74" s="14" t="s">
        <v>53</v>
      </c>
      <c r="O74" s="14">
        <v>0</v>
      </c>
      <c r="P74" s="14">
        <v>0</v>
      </c>
      <c r="Q74" s="5">
        <v>0</v>
      </c>
      <c r="R74" s="14">
        <v>0</v>
      </c>
      <c r="S74" s="14">
        <v>0</v>
      </c>
      <c r="T74" s="5">
        <v>0</v>
      </c>
      <c r="U74" s="14">
        <v>0</v>
      </c>
      <c r="V74" s="14">
        <v>0</v>
      </c>
      <c r="W74" s="473">
        <v>0</v>
      </c>
      <c r="X74" s="473">
        <v>0</v>
      </c>
      <c r="Y74" s="14" t="s">
        <v>295</v>
      </c>
      <c r="Z74" s="14" t="s">
        <v>53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</row>
    <row r="75" spans="1:39" ht="14.5" customHeight="1">
      <c r="A75" s="14" t="s">
        <v>299</v>
      </c>
      <c r="B75" s="14" t="s">
        <v>209</v>
      </c>
      <c r="C75" s="14">
        <v>493</v>
      </c>
      <c r="D75" s="14">
        <v>265</v>
      </c>
      <c r="E75" s="14">
        <v>434</v>
      </c>
      <c r="F75" s="14">
        <v>226</v>
      </c>
      <c r="G75" s="14">
        <v>325</v>
      </c>
      <c r="H75" s="5">
        <v>178</v>
      </c>
      <c r="I75" s="14">
        <v>405</v>
      </c>
      <c r="J75" s="14">
        <v>212</v>
      </c>
      <c r="K75" s="473">
        <v>1657</v>
      </c>
      <c r="L75" s="473">
        <v>881</v>
      </c>
      <c r="M75" s="14" t="s">
        <v>299</v>
      </c>
      <c r="N75" s="14" t="s">
        <v>209</v>
      </c>
      <c r="O75" s="14">
        <v>95</v>
      </c>
      <c r="P75" s="14">
        <v>49</v>
      </c>
      <c r="Q75" s="5">
        <v>35</v>
      </c>
      <c r="R75" s="14">
        <v>22</v>
      </c>
      <c r="S75" s="14">
        <v>42</v>
      </c>
      <c r="T75" s="5">
        <v>25</v>
      </c>
      <c r="U75" s="14">
        <v>83</v>
      </c>
      <c r="V75" s="14">
        <v>40</v>
      </c>
      <c r="W75" s="473">
        <v>255</v>
      </c>
      <c r="X75" s="473">
        <v>136</v>
      </c>
      <c r="Y75" s="14" t="s">
        <v>299</v>
      </c>
      <c r="Z75" s="14" t="s">
        <v>209</v>
      </c>
      <c r="AA75" s="14">
        <v>9</v>
      </c>
      <c r="AB75" s="14">
        <v>7</v>
      </c>
      <c r="AC75" s="14">
        <v>6</v>
      </c>
      <c r="AD75" s="14">
        <v>6</v>
      </c>
      <c r="AE75" s="14">
        <v>28</v>
      </c>
      <c r="AF75" s="14">
        <v>24</v>
      </c>
      <c r="AG75" s="14">
        <v>4</v>
      </c>
      <c r="AH75" s="14">
        <v>28</v>
      </c>
      <c r="AI75" s="14">
        <v>44</v>
      </c>
      <c r="AJ75" s="14">
        <v>10</v>
      </c>
      <c r="AK75" s="14">
        <v>5</v>
      </c>
      <c r="AL75" s="14">
        <v>5</v>
      </c>
      <c r="AM75" s="14">
        <v>0</v>
      </c>
    </row>
    <row r="76" spans="1:39" ht="14.5" customHeight="1">
      <c r="A76" s="14" t="s">
        <v>299</v>
      </c>
      <c r="B76" s="14" t="s">
        <v>197</v>
      </c>
      <c r="C76" s="14">
        <v>170</v>
      </c>
      <c r="D76" s="14">
        <v>97</v>
      </c>
      <c r="E76" s="14">
        <v>146</v>
      </c>
      <c r="F76" s="14">
        <v>86</v>
      </c>
      <c r="G76" s="14">
        <v>103</v>
      </c>
      <c r="H76" s="5">
        <v>58</v>
      </c>
      <c r="I76" s="14">
        <v>132</v>
      </c>
      <c r="J76" s="14">
        <v>78</v>
      </c>
      <c r="K76" s="473">
        <v>551</v>
      </c>
      <c r="L76" s="473">
        <v>319</v>
      </c>
      <c r="M76" s="14" t="s">
        <v>299</v>
      </c>
      <c r="N76" s="14" t="s">
        <v>197</v>
      </c>
      <c r="O76" s="14">
        <v>36</v>
      </c>
      <c r="P76" s="14">
        <v>20</v>
      </c>
      <c r="Q76" s="5">
        <v>16</v>
      </c>
      <c r="R76" s="14">
        <v>13</v>
      </c>
      <c r="S76" s="14">
        <v>34</v>
      </c>
      <c r="T76" s="5">
        <v>19</v>
      </c>
      <c r="U76" s="14">
        <v>35</v>
      </c>
      <c r="V76" s="14">
        <v>26</v>
      </c>
      <c r="W76" s="473">
        <v>121</v>
      </c>
      <c r="X76" s="473">
        <v>78</v>
      </c>
      <c r="Y76" s="14" t="s">
        <v>299</v>
      </c>
      <c r="Z76" s="14" t="s">
        <v>197</v>
      </c>
      <c r="AA76" s="14">
        <v>4</v>
      </c>
      <c r="AB76" s="14">
        <v>3</v>
      </c>
      <c r="AC76" s="14">
        <v>3</v>
      </c>
      <c r="AD76" s="14">
        <v>4</v>
      </c>
      <c r="AE76" s="14">
        <v>14</v>
      </c>
      <c r="AF76" s="14">
        <v>14</v>
      </c>
      <c r="AG76" s="14">
        <v>0</v>
      </c>
      <c r="AH76" s="14">
        <v>14</v>
      </c>
      <c r="AI76" s="14">
        <v>19</v>
      </c>
      <c r="AJ76" s="14">
        <v>1</v>
      </c>
      <c r="AK76" s="14">
        <v>2</v>
      </c>
      <c r="AL76" s="14">
        <v>2</v>
      </c>
      <c r="AM76" s="14">
        <v>0</v>
      </c>
    </row>
    <row r="77" spans="1:39" ht="14.5" customHeight="1">
      <c r="A77" s="14" t="s">
        <v>299</v>
      </c>
      <c r="B77" s="14" t="s">
        <v>278</v>
      </c>
      <c r="C77" s="14">
        <v>1537</v>
      </c>
      <c r="D77" s="14">
        <v>762</v>
      </c>
      <c r="E77" s="14">
        <v>1521</v>
      </c>
      <c r="F77" s="14">
        <v>740</v>
      </c>
      <c r="G77" s="14">
        <v>1340</v>
      </c>
      <c r="H77" s="5">
        <v>654</v>
      </c>
      <c r="I77" s="14">
        <v>1577</v>
      </c>
      <c r="J77" s="14">
        <v>799</v>
      </c>
      <c r="K77" s="473">
        <v>5975</v>
      </c>
      <c r="L77" s="473">
        <v>2955</v>
      </c>
      <c r="M77" s="14" t="s">
        <v>299</v>
      </c>
      <c r="N77" s="14" t="s">
        <v>278</v>
      </c>
      <c r="O77" s="14">
        <v>169</v>
      </c>
      <c r="P77" s="14">
        <v>83</v>
      </c>
      <c r="Q77" s="5">
        <v>111</v>
      </c>
      <c r="R77" s="14">
        <v>39</v>
      </c>
      <c r="S77" s="14">
        <v>68</v>
      </c>
      <c r="T77" s="5">
        <v>23</v>
      </c>
      <c r="U77" s="14">
        <v>235</v>
      </c>
      <c r="V77" s="14">
        <v>125</v>
      </c>
      <c r="W77" s="473">
        <v>583</v>
      </c>
      <c r="X77" s="473">
        <v>270</v>
      </c>
      <c r="Y77" s="14" t="s">
        <v>299</v>
      </c>
      <c r="Z77" s="14" t="s">
        <v>278</v>
      </c>
      <c r="AA77" s="14">
        <v>37</v>
      </c>
      <c r="AB77" s="14">
        <v>36</v>
      </c>
      <c r="AC77" s="14">
        <v>35</v>
      </c>
      <c r="AD77" s="14">
        <v>37</v>
      </c>
      <c r="AE77" s="14">
        <v>145</v>
      </c>
      <c r="AF77" s="14">
        <v>147</v>
      </c>
      <c r="AG77" s="14">
        <v>2</v>
      </c>
      <c r="AH77" s="14">
        <v>149</v>
      </c>
      <c r="AI77" s="14">
        <v>274</v>
      </c>
      <c r="AJ77" s="14">
        <v>33</v>
      </c>
      <c r="AK77" s="14">
        <v>20</v>
      </c>
      <c r="AL77" s="14">
        <v>20</v>
      </c>
      <c r="AM77" s="14">
        <v>0</v>
      </c>
    </row>
    <row r="78" spans="1:39" ht="14.5" customHeight="1">
      <c r="A78" s="14" t="s">
        <v>299</v>
      </c>
      <c r="B78" s="14" t="s">
        <v>214</v>
      </c>
      <c r="C78" s="14">
        <v>849</v>
      </c>
      <c r="D78" s="14">
        <v>416</v>
      </c>
      <c r="E78" s="14">
        <v>758</v>
      </c>
      <c r="F78" s="14">
        <v>427</v>
      </c>
      <c r="G78" s="14">
        <v>375</v>
      </c>
      <c r="H78" s="5">
        <v>224</v>
      </c>
      <c r="I78" s="14">
        <v>395</v>
      </c>
      <c r="J78" s="14">
        <v>222</v>
      </c>
      <c r="K78" s="473">
        <v>2377</v>
      </c>
      <c r="L78" s="473">
        <v>1289</v>
      </c>
      <c r="M78" s="14" t="s">
        <v>299</v>
      </c>
      <c r="N78" s="14" t="s">
        <v>214</v>
      </c>
      <c r="O78" s="14">
        <v>79</v>
      </c>
      <c r="P78" s="14">
        <v>47</v>
      </c>
      <c r="Q78" s="5">
        <v>53</v>
      </c>
      <c r="R78" s="14">
        <v>33</v>
      </c>
      <c r="S78" s="14">
        <v>48</v>
      </c>
      <c r="T78" s="5">
        <v>28</v>
      </c>
      <c r="U78" s="14">
        <v>115</v>
      </c>
      <c r="V78" s="14">
        <v>70</v>
      </c>
      <c r="W78" s="473">
        <v>295</v>
      </c>
      <c r="X78" s="473">
        <v>178</v>
      </c>
      <c r="Y78" s="14" t="s">
        <v>299</v>
      </c>
      <c r="Z78" s="14" t="s">
        <v>214</v>
      </c>
      <c r="AA78" s="14">
        <v>18</v>
      </c>
      <c r="AB78" s="14">
        <v>16</v>
      </c>
      <c r="AC78" s="14">
        <v>10</v>
      </c>
      <c r="AD78" s="14">
        <v>10</v>
      </c>
      <c r="AE78" s="14">
        <v>54</v>
      </c>
      <c r="AF78" s="14">
        <v>42</v>
      </c>
      <c r="AG78" s="14">
        <v>10</v>
      </c>
      <c r="AH78" s="14">
        <v>52</v>
      </c>
      <c r="AI78" s="14">
        <v>83</v>
      </c>
      <c r="AJ78" s="14">
        <v>4</v>
      </c>
      <c r="AK78" s="14">
        <v>13</v>
      </c>
      <c r="AL78" s="14">
        <v>13</v>
      </c>
      <c r="AM78" s="14">
        <v>0</v>
      </c>
    </row>
    <row r="79" spans="1:39" ht="14.5" customHeight="1">
      <c r="A79" s="14" t="s">
        <v>299</v>
      </c>
      <c r="B79" s="14" t="s">
        <v>300</v>
      </c>
      <c r="C79" s="14">
        <v>35</v>
      </c>
      <c r="D79" s="14">
        <v>16</v>
      </c>
      <c r="E79" s="14">
        <v>36</v>
      </c>
      <c r="F79" s="14">
        <v>12</v>
      </c>
      <c r="G79" s="14">
        <v>47</v>
      </c>
      <c r="H79" s="5">
        <v>24</v>
      </c>
      <c r="I79" s="14">
        <v>34</v>
      </c>
      <c r="J79" s="14">
        <v>18</v>
      </c>
      <c r="K79" s="473">
        <v>152</v>
      </c>
      <c r="L79" s="473">
        <v>70</v>
      </c>
      <c r="M79" s="14" t="s">
        <v>299</v>
      </c>
      <c r="N79" s="14" t="s">
        <v>300</v>
      </c>
      <c r="O79" s="14">
        <v>0</v>
      </c>
      <c r="P79" s="14">
        <v>0</v>
      </c>
      <c r="Q79" s="5">
        <v>0</v>
      </c>
      <c r="R79" s="14">
        <v>0</v>
      </c>
      <c r="S79" s="14">
        <v>0</v>
      </c>
      <c r="T79" s="5">
        <v>0</v>
      </c>
      <c r="U79" s="14">
        <v>4</v>
      </c>
      <c r="V79" s="14">
        <v>3</v>
      </c>
      <c r="W79" s="473">
        <v>4</v>
      </c>
      <c r="X79" s="473">
        <v>3</v>
      </c>
      <c r="Y79" s="14" t="s">
        <v>299</v>
      </c>
      <c r="Z79" s="14" t="s">
        <v>300</v>
      </c>
      <c r="AA79" s="14">
        <v>1</v>
      </c>
      <c r="AB79" s="14">
        <v>1</v>
      </c>
      <c r="AC79" s="14">
        <v>1</v>
      </c>
      <c r="AD79" s="14">
        <v>1</v>
      </c>
      <c r="AE79" s="14">
        <v>4</v>
      </c>
      <c r="AF79" s="14">
        <v>4</v>
      </c>
      <c r="AG79" s="14">
        <v>0</v>
      </c>
      <c r="AH79" s="14">
        <v>4</v>
      </c>
      <c r="AI79" s="14">
        <v>9</v>
      </c>
      <c r="AJ79" s="14">
        <v>0</v>
      </c>
      <c r="AK79" s="14">
        <v>1</v>
      </c>
      <c r="AL79" s="14">
        <v>1</v>
      </c>
      <c r="AM79" s="14">
        <v>0</v>
      </c>
    </row>
    <row r="80" spans="1:39" ht="14.5" customHeight="1">
      <c r="A80" s="14" t="s">
        <v>301</v>
      </c>
      <c r="B80" s="14" t="s">
        <v>302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5">
        <v>0</v>
      </c>
      <c r="I80" s="14">
        <v>0</v>
      </c>
      <c r="J80" s="14">
        <v>0</v>
      </c>
      <c r="K80" s="473">
        <v>0</v>
      </c>
      <c r="L80" s="473">
        <v>0</v>
      </c>
      <c r="M80" s="14" t="s">
        <v>301</v>
      </c>
      <c r="N80" s="14" t="s">
        <v>302</v>
      </c>
      <c r="O80" s="14">
        <v>0</v>
      </c>
      <c r="P80" s="14">
        <v>0</v>
      </c>
      <c r="Q80" s="5">
        <v>0</v>
      </c>
      <c r="R80" s="14">
        <v>0</v>
      </c>
      <c r="S80" s="14">
        <v>0</v>
      </c>
      <c r="T80" s="5">
        <v>0</v>
      </c>
      <c r="U80" s="14">
        <v>0</v>
      </c>
      <c r="V80" s="14">
        <v>0</v>
      </c>
      <c r="W80" s="473">
        <v>0</v>
      </c>
      <c r="X80" s="473">
        <v>0</v>
      </c>
      <c r="Y80" s="14" t="s">
        <v>301</v>
      </c>
      <c r="Z80" s="14" t="s">
        <v>302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</row>
    <row r="81" spans="1:39" ht="14.5" customHeight="1">
      <c r="A81" s="14" t="s">
        <v>301</v>
      </c>
      <c r="B81" s="14" t="s">
        <v>45</v>
      </c>
      <c r="C81" s="14">
        <v>432</v>
      </c>
      <c r="D81" s="14">
        <v>203</v>
      </c>
      <c r="E81" s="14">
        <v>368</v>
      </c>
      <c r="F81" s="14">
        <v>169</v>
      </c>
      <c r="G81" s="14">
        <v>244</v>
      </c>
      <c r="H81" s="5">
        <v>115</v>
      </c>
      <c r="I81" s="14">
        <v>230</v>
      </c>
      <c r="J81" s="14">
        <v>106</v>
      </c>
      <c r="K81" s="473">
        <v>1274</v>
      </c>
      <c r="L81" s="473">
        <v>593</v>
      </c>
      <c r="M81" s="14" t="s">
        <v>301</v>
      </c>
      <c r="N81" s="14" t="s">
        <v>45</v>
      </c>
      <c r="O81" s="14">
        <v>62</v>
      </c>
      <c r="P81" s="14">
        <v>33</v>
      </c>
      <c r="Q81" s="5">
        <v>25</v>
      </c>
      <c r="R81" s="14">
        <v>10</v>
      </c>
      <c r="S81" s="14">
        <v>21</v>
      </c>
      <c r="T81" s="5">
        <v>9</v>
      </c>
      <c r="U81" s="14">
        <v>22</v>
      </c>
      <c r="V81" s="14">
        <v>10</v>
      </c>
      <c r="W81" s="473">
        <v>130</v>
      </c>
      <c r="X81" s="473">
        <v>62</v>
      </c>
      <c r="Y81" s="14" t="s">
        <v>301</v>
      </c>
      <c r="Z81" s="14" t="s">
        <v>45</v>
      </c>
      <c r="AA81" s="14">
        <v>9</v>
      </c>
      <c r="AB81" s="14">
        <v>8</v>
      </c>
      <c r="AC81" s="14">
        <v>6</v>
      </c>
      <c r="AD81" s="14">
        <v>5</v>
      </c>
      <c r="AE81" s="14">
        <v>28</v>
      </c>
      <c r="AF81" s="14">
        <v>23</v>
      </c>
      <c r="AG81" s="14">
        <v>5</v>
      </c>
      <c r="AH81" s="14">
        <v>28</v>
      </c>
      <c r="AI81" s="14">
        <v>37</v>
      </c>
      <c r="AJ81" s="14">
        <v>3</v>
      </c>
      <c r="AK81" s="14">
        <v>4</v>
      </c>
      <c r="AL81" s="14">
        <v>4</v>
      </c>
      <c r="AM81" s="14">
        <v>0</v>
      </c>
    </row>
    <row r="82" spans="1:39" ht="14.5" customHeight="1">
      <c r="A82" s="14" t="s">
        <v>301</v>
      </c>
      <c r="B82" s="14" t="s">
        <v>303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5">
        <v>0</v>
      </c>
      <c r="I82" s="14">
        <v>0</v>
      </c>
      <c r="J82" s="14">
        <v>0</v>
      </c>
      <c r="K82" s="473">
        <v>0</v>
      </c>
      <c r="L82" s="473">
        <v>0</v>
      </c>
      <c r="M82" s="14" t="s">
        <v>301</v>
      </c>
      <c r="N82" s="14" t="s">
        <v>303</v>
      </c>
      <c r="O82" s="14">
        <v>0</v>
      </c>
      <c r="P82" s="14">
        <v>0</v>
      </c>
      <c r="Q82" s="5">
        <v>0</v>
      </c>
      <c r="R82" s="14">
        <v>0</v>
      </c>
      <c r="S82" s="14">
        <v>0</v>
      </c>
      <c r="T82" s="5">
        <v>0</v>
      </c>
      <c r="U82" s="14">
        <v>0</v>
      </c>
      <c r="V82" s="14">
        <v>0</v>
      </c>
      <c r="W82" s="473">
        <v>0</v>
      </c>
      <c r="X82" s="473">
        <v>0</v>
      </c>
      <c r="Y82" s="14" t="s">
        <v>301</v>
      </c>
      <c r="Z82" s="14" t="s">
        <v>303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</row>
    <row r="83" spans="1:39" ht="14.5" customHeight="1">
      <c r="A83" s="14" t="s">
        <v>304</v>
      </c>
      <c r="B83" s="14" t="s">
        <v>215</v>
      </c>
      <c r="C83" s="14">
        <v>86</v>
      </c>
      <c r="D83" s="14">
        <v>41</v>
      </c>
      <c r="E83" s="14">
        <v>94</v>
      </c>
      <c r="F83" s="14">
        <v>41</v>
      </c>
      <c r="G83" s="14">
        <v>38</v>
      </c>
      <c r="H83" s="5">
        <v>15</v>
      </c>
      <c r="I83" s="14">
        <v>33</v>
      </c>
      <c r="J83" s="14">
        <v>17</v>
      </c>
      <c r="K83" s="473">
        <v>251</v>
      </c>
      <c r="L83" s="473">
        <v>114</v>
      </c>
      <c r="M83" s="14" t="s">
        <v>304</v>
      </c>
      <c r="N83" s="14" t="s">
        <v>215</v>
      </c>
      <c r="O83" s="14">
        <v>5</v>
      </c>
      <c r="P83" s="14">
        <v>2</v>
      </c>
      <c r="Q83" s="5">
        <v>5</v>
      </c>
      <c r="R83" s="14">
        <v>1</v>
      </c>
      <c r="S83" s="14">
        <v>6</v>
      </c>
      <c r="T83" s="5">
        <v>3</v>
      </c>
      <c r="U83" s="14">
        <v>4</v>
      </c>
      <c r="V83" s="14">
        <v>2</v>
      </c>
      <c r="W83" s="473">
        <v>20</v>
      </c>
      <c r="X83" s="473">
        <v>8</v>
      </c>
      <c r="Y83" s="14" t="s">
        <v>304</v>
      </c>
      <c r="Z83" s="14" t="s">
        <v>215</v>
      </c>
      <c r="AA83" s="14">
        <v>3</v>
      </c>
      <c r="AB83" s="14">
        <v>2</v>
      </c>
      <c r="AC83" s="14">
        <v>1</v>
      </c>
      <c r="AD83" s="14">
        <v>1</v>
      </c>
      <c r="AE83" s="14">
        <v>7</v>
      </c>
      <c r="AF83" s="14">
        <v>7</v>
      </c>
      <c r="AG83" s="14">
        <v>0</v>
      </c>
      <c r="AH83" s="14">
        <v>7</v>
      </c>
      <c r="AI83" s="14">
        <v>20</v>
      </c>
      <c r="AJ83" s="14">
        <v>0</v>
      </c>
      <c r="AK83" s="14">
        <v>3</v>
      </c>
      <c r="AL83" s="14">
        <v>3</v>
      </c>
      <c r="AM83" s="14">
        <v>0</v>
      </c>
    </row>
    <row r="84" spans="1:39" ht="14.5" customHeight="1">
      <c r="A84" s="14" t="s">
        <v>304</v>
      </c>
      <c r="B84" s="14" t="s">
        <v>216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5">
        <v>0</v>
      </c>
      <c r="I84" s="14">
        <v>0</v>
      </c>
      <c r="J84" s="14">
        <v>0</v>
      </c>
      <c r="K84" s="473">
        <v>0</v>
      </c>
      <c r="L84" s="473">
        <v>0</v>
      </c>
      <c r="M84" s="14" t="s">
        <v>304</v>
      </c>
      <c r="N84" s="14" t="s">
        <v>216</v>
      </c>
      <c r="O84" s="14">
        <v>0</v>
      </c>
      <c r="P84" s="14">
        <v>0</v>
      </c>
      <c r="Q84" s="5">
        <v>0</v>
      </c>
      <c r="R84" s="14">
        <v>0</v>
      </c>
      <c r="S84" s="14">
        <v>0</v>
      </c>
      <c r="T84" s="5">
        <v>0</v>
      </c>
      <c r="U84" s="14">
        <v>0</v>
      </c>
      <c r="V84" s="14">
        <v>0</v>
      </c>
      <c r="W84" s="473">
        <v>0</v>
      </c>
      <c r="X84" s="473">
        <v>0</v>
      </c>
      <c r="Y84" s="14" t="s">
        <v>304</v>
      </c>
      <c r="Z84" s="14" t="s">
        <v>216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</row>
    <row r="85" spans="1:39" ht="14.5" customHeight="1">
      <c r="A85" s="14" t="s">
        <v>304</v>
      </c>
      <c r="B85" s="14" t="s">
        <v>305</v>
      </c>
      <c r="C85" s="14">
        <v>499</v>
      </c>
      <c r="D85" s="14">
        <v>231</v>
      </c>
      <c r="E85" s="14">
        <v>457</v>
      </c>
      <c r="F85" s="14">
        <v>219</v>
      </c>
      <c r="G85" s="14">
        <v>420</v>
      </c>
      <c r="H85" s="5">
        <v>195</v>
      </c>
      <c r="I85" s="14">
        <v>561</v>
      </c>
      <c r="J85" s="14">
        <v>271</v>
      </c>
      <c r="K85" s="473">
        <v>1937</v>
      </c>
      <c r="L85" s="473">
        <v>916</v>
      </c>
      <c r="M85" s="14" t="s">
        <v>304</v>
      </c>
      <c r="N85" s="14" t="s">
        <v>305</v>
      </c>
      <c r="O85" s="14">
        <v>43</v>
      </c>
      <c r="P85" s="14">
        <v>23</v>
      </c>
      <c r="Q85" s="5">
        <v>26</v>
      </c>
      <c r="R85" s="14">
        <v>10</v>
      </c>
      <c r="S85" s="14">
        <v>39</v>
      </c>
      <c r="T85" s="5">
        <v>22</v>
      </c>
      <c r="U85" s="14">
        <v>159</v>
      </c>
      <c r="V85" s="14">
        <v>67</v>
      </c>
      <c r="W85" s="473">
        <v>267</v>
      </c>
      <c r="X85" s="473">
        <v>122</v>
      </c>
      <c r="Y85" s="14" t="s">
        <v>304</v>
      </c>
      <c r="Z85" s="14" t="s">
        <v>305</v>
      </c>
      <c r="AA85" s="14">
        <v>9</v>
      </c>
      <c r="AB85" s="14">
        <v>10</v>
      </c>
      <c r="AC85" s="14">
        <v>10</v>
      </c>
      <c r="AD85" s="14">
        <v>11</v>
      </c>
      <c r="AE85" s="14">
        <v>40</v>
      </c>
      <c r="AF85" s="14">
        <v>39</v>
      </c>
      <c r="AG85" s="14">
        <v>1</v>
      </c>
      <c r="AH85" s="14">
        <v>40</v>
      </c>
      <c r="AI85" s="14">
        <v>58</v>
      </c>
      <c r="AJ85" s="14">
        <v>13</v>
      </c>
      <c r="AK85" s="14">
        <v>8</v>
      </c>
      <c r="AL85" s="14">
        <v>8</v>
      </c>
      <c r="AM85" s="14">
        <v>0</v>
      </c>
    </row>
    <row r="86" spans="1:39" ht="14.5" customHeight="1">
      <c r="A86" s="14" t="s">
        <v>304</v>
      </c>
      <c r="B86" s="14" t="s">
        <v>218</v>
      </c>
      <c r="C86" s="14">
        <v>390</v>
      </c>
      <c r="D86" s="14">
        <v>177</v>
      </c>
      <c r="E86" s="14">
        <v>344</v>
      </c>
      <c r="F86" s="14">
        <v>173</v>
      </c>
      <c r="G86" s="14">
        <v>242</v>
      </c>
      <c r="H86" s="5">
        <v>118</v>
      </c>
      <c r="I86" s="14">
        <v>261</v>
      </c>
      <c r="J86" s="14">
        <v>129</v>
      </c>
      <c r="K86" s="473">
        <v>1237</v>
      </c>
      <c r="L86" s="473">
        <v>597</v>
      </c>
      <c r="M86" s="14" t="s">
        <v>304</v>
      </c>
      <c r="N86" s="14" t="s">
        <v>218</v>
      </c>
      <c r="O86" s="14">
        <v>49</v>
      </c>
      <c r="P86" s="14">
        <v>16</v>
      </c>
      <c r="Q86" s="5">
        <v>34</v>
      </c>
      <c r="R86" s="14">
        <v>20</v>
      </c>
      <c r="S86" s="14">
        <v>25</v>
      </c>
      <c r="T86" s="5">
        <v>18</v>
      </c>
      <c r="U86" s="14">
        <v>73</v>
      </c>
      <c r="V86" s="14">
        <v>37</v>
      </c>
      <c r="W86" s="473">
        <v>181</v>
      </c>
      <c r="X86" s="473">
        <v>91</v>
      </c>
      <c r="Y86" s="14" t="s">
        <v>304</v>
      </c>
      <c r="Z86" s="14" t="s">
        <v>218</v>
      </c>
      <c r="AA86" s="14">
        <v>8</v>
      </c>
      <c r="AB86" s="14">
        <v>8</v>
      </c>
      <c r="AC86" s="14">
        <v>7</v>
      </c>
      <c r="AD86" s="14">
        <v>7</v>
      </c>
      <c r="AE86" s="14">
        <v>30</v>
      </c>
      <c r="AF86" s="14">
        <v>30</v>
      </c>
      <c r="AG86" s="14">
        <v>0</v>
      </c>
      <c r="AH86" s="14">
        <v>30</v>
      </c>
      <c r="AI86" s="14">
        <v>51</v>
      </c>
      <c r="AJ86" s="14">
        <v>5</v>
      </c>
      <c r="AK86" s="14">
        <v>4</v>
      </c>
      <c r="AL86" s="14">
        <v>4</v>
      </c>
      <c r="AM86" s="14">
        <v>0</v>
      </c>
    </row>
    <row r="87" spans="1:39" ht="14.5" customHeight="1">
      <c r="A87" s="14" t="s">
        <v>304</v>
      </c>
      <c r="B87" s="14" t="s">
        <v>306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5">
        <v>0</v>
      </c>
      <c r="I87" s="14">
        <v>0</v>
      </c>
      <c r="J87" s="14">
        <v>0</v>
      </c>
      <c r="K87" s="473">
        <v>0</v>
      </c>
      <c r="L87" s="473">
        <v>0</v>
      </c>
      <c r="M87" s="14" t="s">
        <v>304</v>
      </c>
      <c r="N87" s="14" t="s">
        <v>306</v>
      </c>
      <c r="O87" s="14">
        <v>0</v>
      </c>
      <c r="P87" s="14">
        <v>0</v>
      </c>
      <c r="Q87" s="5">
        <v>0</v>
      </c>
      <c r="R87" s="14">
        <v>0</v>
      </c>
      <c r="S87" s="14">
        <v>0</v>
      </c>
      <c r="T87" s="5">
        <v>0</v>
      </c>
      <c r="U87" s="14">
        <v>0</v>
      </c>
      <c r="V87" s="14">
        <v>0</v>
      </c>
      <c r="W87" s="473">
        <v>0</v>
      </c>
      <c r="X87" s="473">
        <v>0</v>
      </c>
      <c r="Y87" s="14" t="s">
        <v>304</v>
      </c>
      <c r="Z87" s="14" t="s">
        <v>306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</row>
    <row r="88" spans="1:39" ht="14.5" customHeight="1">
      <c r="A88" s="14" t="s">
        <v>304</v>
      </c>
      <c r="B88" s="14" t="s">
        <v>52</v>
      </c>
      <c r="C88" s="14">
        <v>214</v>
      </c>
      <c r="D88" s="14">
        <v>109</v>
      </c>
      <c r="E88" s="14">
        <v>196</v>
      </c>
      <c r="F88" s="14">
        <v>90</v>
      </c>
      <c r="G88" s="14">
        <v>126</v>
      </c>
      <c r="H88" s="5">
        <v>58</v>
      </c>
      <c r="I88" s="14">
        <v>132</v>
      </c>
      <c r="J88" s="14">
        <v>53</v>
      </c>
      <c r="K88" s="473">
        <v>668</v>
      </c>
      <c r="L88" s="473">
        <v>310</v>
      </c>
      <c r="M88" s="14" t="s">
        <v>304</v>
      </c>
      <c r="N88" s="14" t="s">
        <v>52</v>
      </c>
      <c r="O88" s="14">
        <v>34</v>
      </c>
      <c r="P88" s="14">
        <v>17</v>
      </c>
      <c r="Q88" s="5">
        <v>17</v>
      </c>
      <c r="R88" s="14">
        <v>8</v>
      </c>
      <c r="S88" s="14">
        <v>6</v>
      </c>
      <c r="T88" s="5">
        <v>4</v>
      </c>
      <c r="U88" s="14">
        <v>40</v>
      </c>
      <c r="V88" s="14">
        <v>14</v>
      </c>
      <c r="W88" s="473">
        <v>97</v>
      </c>
      <c r="X88" s="473">
        <v>43</v>
      </c>
      <c r="Y88" s="14" t="s">
        <v>304</v>
      </c>
      <c r="Z88" s="14" t="s">
        <v>52</v>
      </c>
      <c r="AA88" s="14">
        <v>7</v>
      </c>
      <c r="AB88" s="14">
        <v>7</v>
      </c>
      <c r="AC88" s="14">
        <v>6</v>
      </c>
      <c r="AD88" s="14">
        <v>5</v>
      </c>
      <c r="AE88" s="14">
        <v>25</v>
      </c>
      <c r="AF88" s="14">
        <v>25</v>
      </c>
      <c r="AG88" s="14">
        <v>0</v>
      </c>
      <c r="AH88" s="14">
        <v>25</v>
      </c>
      <c r="AI88" s="14">
        <v>49</v>
      </c>
      <c r="AJ88" s="14">
        <v>4</v>
      </c>
      <c r="AK88" s="14">
        <v>6</v>
      </c>
      <c r="AL88" s="14">
        <v>6</v>
      </c>
      <c r="AM88" s="14">
        <v>0</v>
      </c>
    </row>
    <row r="89" spans="1:39">
      <c r="A89" s="143"/>
      <c r="B89" s="137"/>
      <c r="C89" s="137"/>
      <c r="D89" s="137"/>
      <c r="E89" s="137"/>
      <c r="F89" s="137"/>
      <c r="G89" s="137"/>
      <c r="H89" s="137"/>
      <c r="I89" s="137"/>
      <c r="J89" s="137"/>
      <c r="K89" s="267"/>
      <c r="L89" s="267"/>
      <c r="M89" s="143"/>
      <c r="N89" s="65"/>
      <c r="O89" s="143"/>
      <c r="P89" s="143"/>
      <c r="Q89" s="137"/>
      <c r="R89" s="143"/>
      <c r="S89" s="143"/>
      <c r="T89" s="137"/>
      <c r="U89" s="143"/>
      <c r="V89" s="143"/>
      <c r="W89" s="267"/>
      <c r="X89" s="267"/>
      <c r="Y89" s="267"/>
      <c r="Z89" s="65"/>
      <c r="AA89" s="143"/>
      <c r="AB89" s="143"/>
      <c r="AC89" s="143"/>
      <c r="AD89" s="143"/>
      <c r="AE89" s="143"/>
      <c r="AF89" s="143"/>
      <c r="AG89" s="143"/>
      <c r="AH89" s="143"/>
      <c r="AI89" s="137"/>
      <c r="AJ89" s="137"/>
      <c r="AK89" s="143"/>
      <c r="AL89" s="143"/>
      <c r="AM89" s="143"/>
    </row>
    <row r="91" spans="1:39" s="113" customFormat="1">
      <c r="A91" s="108" t="s">
        <v>453</v>
      </c>
      <c r="B91" s="112"/>
      <c r="C91" s="112"/>
      <c r="D91" s="112"/>
      <c r="E91" s="112"/>
      <c r="F91" s="112"/>
      <c r="G91" s="108"/>
      <c r="H91" s="112"/>
      <c r="I91" s="112"/>
      <c r="J91" s="479"/>
      <c r="K91" s="479"/>
      <c r="L91" s="112"/>
      <c r="M91" s="108" t="s">
        <v>454</v>
      </c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 t="s">
        <v>60</v>
      </c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12"/>
      <c r="AL91" s="112"/>
      <c r="AM91" s="112"/>
    </row>
    <row r="92" spans="1:39" s="113" customFormat="1">
      <c r="A92" s="108" t="s">
        <v>190</v>
      </c>
      <c r="B92" s="112"/>
      <c r="C92" s="112"/>
      <c r="D92" s="112"/>
      <c r="E92" s="112"/>
      <c r="F92" s="112"/>
      <c r="G92" s="108"/>
      <c r="H92" s="112"/>
      <c r="I92" s="112"/>
      <c r="J92" s="479"/>
      <c r="K92" s="479"/>
      <c r="L92" s="112"/>
      <c r="M92" s="108" t="s">
        <v>190</v>
      </c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 t="s">
        <v>448</v>
      </c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12"/>
      <c r="AL92" s="112"/>
      <c r="AM92" s="112"/>
    </row>
    <row r="93" spans="1:39" s="113" customFormat="1">
      <c r="A93" s="108" t="s">
        <v>279</v>
      </c>
      <c r="B93" s="112"/>
      <c r="C93" s="112"/>
      <c r="D93" s="112"/>
      <c r="E93" s="112"/>
      <c r="F93" s="112"/>
      <c r="G93" s="108"/>
      <c r="H93" s="112"/>
      <c r="I93" s="112"/>
      <c r="J93" s="479"/>
      <c r="K93" s="479"/>
      <c r="L93" s="112"/>
      <c r="M93" s="108" t="s">
        <v>279</v>
      </c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 t="s">
        <v>279</v>
      </c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12"/>
      <c r="AL93" s="112"/>
      <c r="AM93" s="112"/>
    </row>
    <row r="95" spans="1:39">
      <c r="A95" s="134" t="s">
        <v>263</v>
      </c>
      <c r="I95" s="111" t="s">
        <v>72</v>
      </c>
      <c r="M95" s="134" t="s">
        <v>263</v>
      </c>
      <c r="U95" s="111" t="s">
        <v>72</v>
      </c>
      <c r="Y95" s="134" t="s">
        <v>263</v>
      </c>
      <c r="AL95" s="111" t="s">
        <v>72</v>
      </c>
    </row>
    <row r="97" spans="1:39" s="345" customFormat="1" ht="18" customHeight="1">
      <c r="A97" s="389"/>
      <c r="B97" s="344"/>
      <c r="C97" s="150" t="s">
        <v>82</v>
      </c>
      <c r="D97" s="151"/>
      <c r="E97" s="150" t="s">
        <v>83</v>
      </c>
      <c r="F97" s="151"/>
      <c r="G97" s="150" t="s">
        <v>84</v>
      </c>
      <c r="H97" s="151"/>
      <c r="I97" s="150" t="s">
        <v>85</v>
      </c>
      <c r="J97" s="151"/>
      <c r="K97" s="476" t="s">
        <v>73</v>
      </c>
      <c r="L97" s="477"/>
      <c r="M97" s="459"/>
      <c r="N97" s="460"/>
      <c r="O97" s="150" t="s">
        <v>82</v>
      </c>
      <c r="P97" s="151"/>
      <c r="Q97" s="150" t="s">
        <v>83</v>
      </c>
      <c r="R97" s="151"/>
      <c r="S97" s="150" t="s">
        <v>84</v>
      </c>
      <c r="T97" s="151"/>
      <c r="U97" s="150" t="s">
        <v>85</v>
      </c>
      <c r="V97" s="151"/>
      <c r="W97" s="476" t="s">
        <v>73</v>
      </c>
      <c r="X97" s="477"/>
      <c r="Y97" s="459"/>
      <c r="Z97" s="319"/>
      <c r="AA97" s="564" t="s">
        <v>59</v>
      </c>
      <c r="AB97" s="565"/>
      <c r="AC97" s="565"/>
      <c r="AD97" s="565"/>
      <c r="AE97" s="566"/>
      <c r="AF97" s="312" t="s">
        <v>47</v>
      </c>
      <c r="AG97" s="321"/>
      <c r="AH97" s="312"/>
      <c r="AI97" s="209" t="s">
        <v>445</v>
      </c>
      <c r="AJ97" s="536"/>
      <c r="AK97" s="312" t="s">
        <v>176</v>
      </c>
      <c r="AL97" s="303"/>
      <c r="AM97" s="317"/>
    </row>
    <row r="98" spans="1:39" s="345" customFormat="1" ht="26.25" customHeight="1">
      <c r="A98" s="462" t="s">
        <v>338</v>
      </c>
      <c r="B98" s="463" t="s">
        <v>191</v>
      </c>
      <c r="C98" s="193" t="s">
        <v>257</v>
      </c>
      <c r="D98" s="193" t="s">
        <v>79</v>
      </c>
      <c r="E98" s="193" t="s">
        <v>257</v>
      </c>
      <c r="F98" s="193" t="s">
        <v>79</v>
      </c>
      <c r="G98" s="193" t="s">
        <v>257</v>
      </c>
      <c r="H98" s="193" t="s">
        <v>79</v>
      </c>
      <c r="I98" s="193" t="s">
        <v>257</v>
      </c>
      <c r="J98" s="193" t="s">
        <v>79</v>
      </c>
      <c r="K98" s="195" t="s">
        <v>257</v>
      </c>
      <c r="L98" s="195" t="s">
        <v>79</v>
      </c>
      <c r="M98" s="462" t="s">
        <v>338</v>
      </c>
      <c r="N98" s="464" t="s">
        <v>191</v>
      </c>
      <c r="O98" s="193" t="s">
        <v>257</v>
      </c>
      <c r="P98" s="193" t="s">
        <v>79</v>
      </c>
      <c r="Q98" s="193" t="s">
        <v>257</v>
      </c>
      <c r="R98" s="193" t="s">
        <v>79</v>
      </c>
      <c r="S98" s="193" t="s">
        <v>257</v>
      </c>
      <c r="T98" s="193" t="s">
        <v>79</v>
      </c>
      <c r="U98" s="193" t="s">
        <v>257</v>
      </c>
      <c r="V98" s="193" t="s">
        <v>79</v>
      </c>
      <c r="W98" s="195" t="s">
        <v>257</v>
      </c>
      <c r="X98" s="195" t="s">
        <v>79</v>
      </c>
      <c r="Y98" s="462" t="s">
        <v>338</v>
      </c>
      <c r="Z98" s="323" t="s">
        <v>191</v>
      </c>
      <c r="AA98" s="324" t="s">
        <v>86</v>
      </c>
      <c r="AB98" s="324" t="s">
        <v>87</v>
      </c>
      <c r="AC98" s="324" t="s">
        <v>88</v>
      </c>
      <c r="AD98" s="324" t="s">
        <v>89</v>
      </c>
      <c r="AE98" s="320" t="s">
        <v>73</v>
      </c>
      <c r="AF98" s="284" t="s">
        <v>183</v>
      </c>
      <c r="AG98" s="284" t="s">
        <v>184</v>
      </c>
      <c r="AH98" s="271" t="s">
        <v>182</v>
      </c>
      <c r="AI98" s="272" t="s">
        <v>444</v>
      </c>
      <c r="AJ98" s="271" t="s">
        <v>58</v>
      </c>
      <c r="AK98" s="285" t="s">
        <v>65</v>
      </c>
      <c r="AL98" s="273" t="s">
        <v>63</v>
      </c>
      <c r="AM98" s="285" t="s">
        <v>66</v>
      </c>
    </row>
    <row r="99" spans="1:39">
      <c r="A99" s="142"/>
      <c r="B99" s="72"/>
      <c r="C99" s="142"/>
      <c r="D99" s="142"/>
      <c r="E99" s="142"/>
      <c r="F99" s="142"/>
      <c r="G99" s="142"/>
      <c r="H99" s="72"/>
      <c r="I99" s="142"/>
      <c r="J99" s="142"/>
      <c r="K99" s="478"/>
      <c r="L99" s="478"/>
      <c r="M99" s="142"/>
      <c r="N99" s="178"/>
      <c r="O99" s="142"/>
      <c r="P99" s="142"/>
      <c r="Q99" s="72"/>
      <c r="R99" s="142"/>
      <c r="S99" s="142"/>
      <c r="T99" s="72"/>
      <c r="U99" s="142"/>
      <c r="V99" s="142"/>
      <c r="W99" s="478"/>
      <c r="X99" s="478"/>
      <c r="Y99" s="142"/>
      <c r="Z99" s="178"/>
      <c r="AA99" s="142"/>
      <c r="AB99" s="142"/>
      <c r="AC99" s="142"/>
      <c r="AD99" s="142"/>
      <c r="AE99" s="142"/>
      <c r="AF99" s="180"/>
      <c r="AG99" s="138"/>
      <c r="AH99" s="80"/>
      <c r="AI99" s="40"/>
      <c r="AJ99" s="254"/>
      <c r="AK99" s="4"/>
      <c r="AL99" s="142"/>
      <c r="AM99" s="142"/>
    </row>
    <row r="100" spans="1:39" s="23" customFormat="1">
      <c r="A100" s="15"/>
      <c r="B100" s="8" t="s">
        <v>81</v>
      </c>
      <c r="C100" s="15">
        <f>SUM(C102:C122)</f>
        <v>6532</v>
      </c>
      <c r="D100" s="15">
        <f t="shared" ref="D100:L100" si="6">SUM(D102:D122)</f>
        <v>3276</v>
      </c>
      <c r="E100" s="15">
        <f t="shared" si="6"/>
        <v>4801</v>
      </c>
      <c r="F100" s="15">
        <f t="shared" si="6"/>
        <v>2357</v>
      </c>
      <c r="G100" s="15">
        <f t="shared" si="6"/>
        <v>4038</v>
      </c>
      <c r="H100" s="8">
        <f t="shared" si="6"/>
        <v>2028</v>
      </c>
      <c r="I100" s="15">
        <f t="shared" si="6"/>
        <v>4314</v>
      </c>
      <c r="J100" s="15">
        <f t="shared" si="6"/>
        <v>2092</v>
      </c>
      <c r="K100" s="77">
        <f t="shared" si="6"/>
        <v>19685</v>
      </c>
      <c r="L100" s="77">
        <f t="shared" si="6"/>
        <v>9753</v>
      </c>
      <c r="M100" s="15"/>
      <c r="N100" s="205" t="s">
        <v>81</v>
      </c>
      <c r="O100" s="15">
        <f>SUM(O102:O122)</f>
        <v>580</v>
      </c>
      <c r="P100" s="15">
        <f t="shared" ref="P100:AM100" si="7">SUM(P102:P122)</f>
        <v>295</v>
      </c>
      <c r="Q100" s="8">
        <f t="shared" si="7"/>
        <v>321</v>
      </c>
      <c r="R100" s="15">
        <f t="shared" si="7"/>
        <v>159</v>
      </c>
      <c r="S100" s="15">
        <f t="shared" si="7"/>
        <v>288</v>
      </c>
      <c r="T100" s="8">
        <f t="shared" si="7"/>
        <v>146</v>
      </c>
      <c r="U100" s="15">
        <f t="shared" si="7"/>
        <v>980</v>
      </c>
      <c r="V100" s="15">
        <f t="shared" si="7"/>
        <v>513</v>
      </c>
      <c r="W100" s="77">
        <f t="shared" si="7"/>
        <v>2169</v>
      </c>
      <c r="X100" s="77">
        <f t="shared" si="7"/>
        <v>1113</v>
      </c>
      <c r="Y100" s="15"/>
      <c r="Z100" s="205" t="s">
        <v>81</v>
      </c>
      <c r="AA100" s="15">
        <f t="shared" si="7"/>
        <v>134</v>
      </c>
      <c r="AB100" s="15">
        <f t="shared" si="7"/>
        <v>113</v>
      </c>
      <c r="AC100" s="15">
        <f t="shared" si="7"/>
        <v>99</v>
      </c>
      <c r="AD100" s="15">
        <f t="shared" si="7"/>
        <v>99</v>
      </c>
      <c r="AE100" s="15">
        <f t="shared" si="7"/>
        <v>445</v>
      </c>
      <c r="AF100" s="15">
        <f>SUM(AF102:AF122)</f>
        <v>417</v>
      </c>
      <c r="AG100" s="15">
        <f>SUM(AG102:AG122)</f>
        <v>30</v>
      </c>
      <c r="AH100" s="15">
        <f>SUM(AH102:AH122)</f>
        <v>447</v>
      </c>
      <c r="AI100" s="15">
        <f t="shared" si="7"/>
        <v>762</v>
      </c>
      <c r="AJ100" s="15">
        <f t="shared" si="7"/>
        <v>69</v>
      </c>
      <c r="AK100" s="15">
        <f t="shared" si="7"/>
        <v>82</v>
      </c>
      <c r="AL100" s="15">
        <f t="shared" si="7"/>
        <v>80</v>
      </c>
      <c r="AM100" s="15">
        <f t="shared" si="7"/>
        <v>2</v>
      </c>
    </row>
    <row r="101" spans="1:39">
      <c r="A101" s="78"/>
      <c r="B101" s="74"/>
      <c r="C101" s="78"/>
      <c r="D101" s="78"/>
      <c r="E101" s="78"/>
      <c r="F101" s="78"/>
      <c r="G101" s="78"/>
      <c r="H101" s="74"/>
      <c r="I101" s="78"/>
      <c r="J101" s="78"/>
      <c r="K101" s="77"/>
      <c r="L101" s="77"/>
      <c r="M101" s="77"/>
      <c r="N101" s="204"/>
      <c r="O101" s="78"/>
      <c r="P101" s="78"/>
      <c r="Q101" s="74"/>
      <c r="R101" s="78"/>
      <c r="S101" s="78"/>
      <c r="T101" s="74"/>
      <c r="U101" s="78"/>
      <c r="V101" s="78"/>
      <c r="W101" s="77"/>
      <c r="X101" s="77"/>
      <c r="Y101" s="78"/>
      <c r="Z101" s="204"/>
      <c r="AA101" s="78"/>
      <c r="AB101" s="78"/>
      <c r="AC101" s="78"/>
      <c r="AD101" s="78"/>
      <c r="AE101" s="78"/>
      <c r="AF101" s="78"/>
      <c r="AG101" s="78"/>
      <c r="AH101" s="78"/>
      <c r="AI101" s="74"/>
      <c r="AJ101" s="74"/>
      <c r="AK101" s="78"/>
      <c r="AL101" s="78"/>
      <c r="AM101" s="78"/>
    </row>
    <row r="102" spans="1:39" ht="14.5" customHeight="1">
      <c r="A102" s="14" t="s">
        <v>307</v>
      </c>
      <c r="B102" s="14" t="s">
        <v>308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5">
        <v>0</v>
      </c>
      <c r="I102" s="14">
        <v>0</v>
      </c>
      <c r="J102" s="14">
        <v>0</v>
      </c>
      <c r="K102" s="473">
        <v>0</v>
      </c>
      <c r="L102" s="473">
        <v>0</v>
      </c>
      <c r="M102" s="14" t="s">
        <v>307</v>
      </c>
      <c r="N102" s="14" t="s">
        <v>308</v>
      </c>
      <c r="O102" s="14">
        <v>0</v>
      </c>
      <c r="P102" s="14">
        <v>0</v>
      </c>
      <c r="Q102" s="5">
        <v>0</v>
      </c>
      <c r="R102" s="14">
        <v>0</v>
      </c>
      <c r="S102" s="14">
        <v>0</v>
      </c>
      <c r="T102" s="5">
        <v>0</v>
      </c>
      <c r="U102" s="14">
        <v>0</v>
      </c>
      <c r="V102" s="14">
        <v>0</v>
      </c>
      <c r="W102" s="473">
        <v>0</v>
      </c>
      <c r="X102" s="473">
        <v>0</v>
      </c>
      <c r="Y102" s="14" t="s">
        <v>307</v>
      </c>
      <c r="Z102" s="14" t="s">
        <v>308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</row>
    <row r="103" spans="1:39" ht="14.5" customHeight="1">
      <c r="A103" s="14" t="s">
        <v>307</v>
      </c>
      <c r="B103" s="14" t="s">
        <v>222</v>
      </c>
      <c r="C103" s="14">
        <v>84</v>
      </c>
      <c r="D103" s="14">
        <v>46</v>
      </c>
      <c r="E103" s="14">
        <v>58</v>
      </c>
      <c r="F103" s="14">
        <v>29</v>
      </c>
      <c r="G103" s="14">
        <v>84</v>
      </c>
      <c r="H103" s="5">
        <v>46</v>
      </c>
      <c r="I103" s="14">
        <v>63</v>
      </c>
      <c r="J103" s="14">
        <v>29</v>
      </c>
      <c r="K103" s="473">
        <v>289</v>
      </c>
      <c r="L103" s="473">
        <v>150</v>
      </c>
      <c r="M103" s="14" t="s">
        <v>307</v>
      </c>
      <c r="N103" s="14" t="s">
        <v>222</v>
      </c>
      <c r="O103" s="14">
        <v>10</v>
      </c>
      <c r="P103" s="14">
        <v>3</v>
      </c>
      <c r="Q103" s="5">
        <v>4</v>
      </c>
      <c r="R103" s="14">
        <v>2</v>
      </c>
      <c r="S103" s="14">
        <v>5</v>
      </c>
      <c r="T103" s="5">
        <v>2</v>
      </c>
      <c r="U103" s="14">
        <v>8</v>
      </c>
      <c r="V103" s="14">
        <v>5</v>
      </c>
      <c r="W103" s="473">
        <v>27</v>
      </c>
      <c r="X103" s="473">
        <v>12</v>
      </c>
      <c r="Y103" s="14" t="s">
        <v>307</v>
      </c>
      <c r="Z103" s="14" t="s">
        <v>222</v>
      </c>
      <c r="AA103" s="14">
        <v>3</v>
      </c>
      <c r="AB103" s="14">
        <v>2</v>
      </c>
      <c r="AC103" s="14">
        <v>3</v>
      </c>
      <c r="AD103" s="14">
        <v>3</v>
      </c>
      <c r="AE103" s="14">
        <v>11</v>
      </c>
      <c r="AF103" s="14">
        <v>10</v>
      </c>
      <c r="AG103" s="14">
        <v>2</v>
      </c>
      <c r="AH103" s="14">
        <v>12</v>
      </c>
      <c r="AI103" s="14">
        <v>16</v>
      </c>
      <c r="AJ103" s="14">
        <v>0</v>
      </c>
      <c r="AK103" s="14">
        <v>2</v>
      </c>
      <c r="AL103" s="14">
        <v>2</v>
      </c>
      <c r="AM103" s="14">
        <v>0</v>
      </c>
    </row>
    <row r="104" spans="1:39" ht="14.5" customHeight="1">
      <c r="A104" s="14" t="s">
        <v>307</v>
      </c>
      <c r="B104" s="14" t="s">
        <v>228</v>
      </c>
      <c r="C104" s="14">
        <v>128</v>
      </c>
      <c r="D104" s="14">
        <v>58</v>
      </c>
      <c r="E104" s="14">
        <v>105</v>
      </c>
      <c r="F104" s="14">
        <v>44</v>
      </c>
      <c r="G104" s="14">
        <v>48</v>
      </c>
      <c r="H104" s="5">
        <v>32</v>
      </c>
      <c r="I104" s="14">
        <v>45</v>
      </c>
      <c r="J104" s="14">
        <v>24</v>
      </c>
      <c r="K104" s="473">
        <v>326</v>
      </c>
      <c r="L104" s="473">
        <v>158</v>
      </c>
      <c r="M104" s="14" t="s">
        <v>307</v>
      </c>
      <c r="N104" s="14" t="s">
        <v>228</v>
      </c>
      <c r="O104" s="14">
        <v>3</v>
      </c>
      <c r="P104" s="14">
        <v>0</v>
      </c>
      <c r="Q104" s="5">
        <v>0</v>
      </c>
      <c r="R104" s="14">
        <v>0</v>
      </c>
      <c r="S104" s="14">
        <v>1</v>
      </c>
      <c r="T104" s="5">
        <v>1</v>
      </c>
      <c r="U104" s="14">
        <v>10</v>
      </c>
      <c r="V104" s="14">
        <v>7</v>
      </c>
      <c r="W104" s="473">
        <v>14</v>
      </c>
      <c r="X104" s="473">
        <v>8</v>
      </c>
      <c r="Y104" s="14" t="s">
        <v>307</v>
      </c>
      <c r="Z104" s="14" t="s">
        <v>228</v>
      </c>
      <c r="AA104" s="14">
        <v>3</v>
      </c>
      <c r="AB104" s="14">
        <v>3</v>
      </c>
      <c r="AC104" s="14">
        <v>1</v>
      </c>
      <c r="AD104" s="14">
        <v>1</v>
      </c>
      <c r="AE104" s="14">
        <v>8</v>
      </c>
      <c r="AF104" s="14">
        <v>5</v>
      </c>
      <c r="AG104" s="14">
        <v>3</v>
      </c>
      <c r="AH104" s="14">
        <v>8</v>
      </c>
      <c r="AI104" s="14">
        <v>16</v>
      </c>
      <c r="AJ104" s="14">
        <v>0</v>
      </c>
      <c r="AK104" s="14">
        <v>2</v>
      </c>
      <c r="AL104" s="14">
        <v>2</v>
      </c>
      <c r="AM104" s="14">
        <v>0</v>
      </c>
    </row>
    <row r="105" spans="1:39" ht="14.5" customHeight="1">
      <c r="A105" s="14" t="s">
        <v>446</v>
      </c>
      <c r="B105" s="14" t="s">
        <v>441</v>
      </c>
      <c r="C105" s="14">
        <v>293</v>
      </c>
      <c r="D105" s="14">
        <v>140</v>
      </c>
      <c r="E105" s="14">
        <v>163</v>
      </c>
      <c r="F105" s="14">
        <v>69</v>
      </c>
      <c r="G105" s="14">
        <v>110</v>
      </c>
      <c r="H105" s="5">
        <v>52</v>
      </c>
      <c r="I105" s="14">
        <v>96</v>
      </c>
      <c r="J105" s="14">
        <v>49</v>
      </c>
      <c r="K105" s="473">
        <v>662</v>
      </c>
      <c r="L105" s="473">
        <v>310</v>
      </c>
      <c r="M105" s="14" t="s">
        <v>446</v>
      </c>
      <c r="N105" s="14" t="s">
        <v>441</v>
      </c>
      <c r="O105" s="14">
        <v>16</v>
      </c>
      <c r="P105" s="14">
        <v>8</v>
      </c>
      <c r="Q105" s="5">
        <v>15</v>
      </c>
      <c r="R105" s="14">
        <v>10</v>
      </c>
      <c r="S105" s="14">
        <v>9</v>
      </c>
      <c r="T105" s="5">
        <v>5</v>
      </c>
      <c r="U105" s="14">
        <v>13</v>
      </c>
      <c r="V105" s="14">
        <v>6</v>
      </c>
      <c r="W105" s="473">
        <v>53</v>
      </c>
      <c r="X105" s="473">
        <v>29</v>
      </c>
      <c r="Y105" s="14" t="s">
        <v>446</v>
      </c>
      <c r="Z105" s="14" t="s">
        <v>441</v>
      </c>
      <c r="AA105" s="14">
        <v>9</v>
      </c>
      <c r="AB105" s="14">
        <v>7</v>
      </c>
      <c r="AC105" s="14">
        <v>5</v>
      </c>
      <c r="AD105" s="14">
        <v>4</v>
      </c>
      <c r="AE105" s="14">
        <v>25</v>
      </c>
      <c r="AF105" s="14">
        <v>23</v>
      </c>
      <c r="AG105" s="14">
        <v>2</v>
      </c>
      <c r="AH105" s="14">
        <v>25</v>
      </c>
      <c r="AI105" s="14">
        <v>31</v>
      </c>
      <c r="AJ105" s="14">
        <v>5</v>
      </c>
      <c r="AK105" s="14">
        <v>6</v>
      </c>
      <c r="AL105" s="14">
        <v>6</v>
      </c>
      <c r="AM105" s="14">
        <v>0</v>
      </c>
    </row>
    <row r="106" spans="1:39" ht="14.5" customHeight="1">
      <c r="A106" s="14" t="s">
        <v>446</v>
      </c>
      <c r="B106" s="14" t="s">
        <v>223</v>
      </c>
      <c r="C106" s="14">
        <v>2599</v>
      </c>
      <c r="D106" s="14">
        <v>1343</v>
      </c>
      <c r="E106" s="14">
        <v>2073</v>
      </c>
      <c r="F106" s="14">
        <v>1047</v>
      </c>
      <c r="G106" s="14">
        <v>1849</v>
      </c>
      <c r="H106" s="5">
        <v>959</v>
      </c>
      <c r="I106" s="14">
        <v>1941</v>
      </c>
      <c r="J106" s="14">
        <v>1052</v>
      </c>
      <c r="K106" s="473">
        <v>8462</v>
      </c>
      <c r="L106" s="473">
        <v>4401</v>
      </c>
      <c r="M106" s="14" t="s">
        <v>446</v>
      </c>
      <c r="N106" s="14" t="s">
        <v>223</v>
      </c>
      <c r="O106" s="14">
        <v>220</v>
      </c>
      <c r="P106" s="14">
        <v>105</v>
      </c>
      <c r="Q106" s="5">
        <v>158</v>
      </c>
      <c r="R106" s="14">
        <v>76</v>
      </c>
      <c r="S106" s="14">
        <v>125</v>
      </c>
      <c r="T106" s="5">
        <v>69</v>
      </c>
      <c r="U106" s="14">
        <v>362</v>
      </c>
      <c r="V106" s="14">
        <v>212</v>
      </c>
      <c r="W106" s="473">
        <v>865</v>
      </c>
      <c r="X106" s="473">
        <v>462</v>
      </c>
      <c r="Y106" s="14" t="s">
        <v>446</v>
      </c>
      <c r="Z106" s="14" t="s">
        <v>223</v>
      </c>
      <c r="AA106" s="14">
        <v>54</v>
      </c>
      <c r="AB106" s="14">
        <v>47</v>
      </c>
      <c r="AC106" s="14">
        <v>45</v>
      </c>
      <c r="AD106" s="14">
        <v>45</v>
      </c>
      <c r="AE106" s="14">
        <v>191</v>
      </c>
      <c r="AF106" s="14">
        <v>185</v>
      </c>
      <c r="AG106" s="14">
        <v>6</v>
      </c>
      <c r="AH106" s="14">
        <v>191</v>
      </c>
      <c r="AI106" s="14">
        <v>358</v>
      </c>
      <c r="AJ106" s="14">
        <v>24</v>
      </c>
      <c r="AK106" s="14">
        <v>35</v>
      </c>
      <c r="AL106" s="14">
        <v>35</v>
      </c>
      <c r="AM106" s="14">
        <v>0</v>
      </c>
    </row>
    <row r="107" spans="1:39" ht="14.5" customHeight="1">
      <c r="A107" s="14" t="s">
        <v>446</v>
      </c>
      <c r="B107" s="14" t="s">
        <v>309</v>
      </c>
      <c r="C107" s="14">
        <v>29</v>
      </c>
      <c r="D107" s="14">
        <v>18</v>
      </c>
      <c r="E107" s="14">
        <v>48</v>
      </c>
      <c r="F107" s="14">
        <v>18</v>
      </c>
      <c r="G107" s="14">
        <v>37</v>
      </c>
      <c r="H107" s="5">
        <v>19</v>
      </c>
      <c r="I107" s="14">
        <v>36</v>
      </c>
      <c r="J107" s="14">
        <v>16</v>
      </c>
      <c r="K107" s="473">
        <v>150</v>
      </c>
      <c r="L107" s="473">
        <v>71</v>
      </c>
      <c r="M107" s="14" t="s">
        <v>446</v>
      </c>
      <c r="N107" s="14" t="s">
        <v>309</v>
      </c>
      <c r="O107" s="14">
        <v>9</v>
      </c>
      <c r="P107" s="14">
        <v>3</v>
      </c>
      <c r="Q107" s="5">
        <v>5</v>
      </c>
      <c r="R107" s="14">
        <v>3</v>
      </c>
      <c r="S107" s="14">
        <v>8</v>
      </c>
      <c r="T107" s="5">
        <v>2</v>
      </c>
      <c r="U107" s="14">
        <v>3</v>
      </c>
      <c r="V107" s="14">
        <v>0</v>
      </c>
      <c r="W107" s="473">
        <v>25</v>
      </c>
      <c r="X107" s="473">
        <v>8</v>
      </c>
      <c r="Y107" s="14" t="s">
        <v>446</v>
      </c>
      <c r="Z107" s="14" t="s">
        <v>309</v>
      </c>
      <c r="AA107" s="14">
        <v>1</v>
      </c>
      <c r="AB107" s="14">
        <v>1</v>
      </c>
      <c r="AC107" s="14">
        <v>1</v>
      </c>
      <c r="AD107" s="14">
        <v>1</v>
      </c>
      <c r="AE107" s="14">
        <v>4</v>
      </c>
      <c r="AF107" s="14">
        <v>4</v>
      </c>
      <c r="AG107" s="14">
        <v>0</v>
      </c>
      <c r="AH107" s="14">
        <v>4</v>
      </c>
      <c r="AI107" s="14">
        <v>7</v>
      </c>
      <c r="AJ107" s="14">
        <v>0</v>
      </c>
      <c r="AK107" s="14">
        <v>1</v>
      </c>
      <c r="AL107" s="14">
        <v>1</v>
      </c>
      <c r="AM107" s="14">
        <v>0</v>
      </c>
    </row>
    <row r="108" spans="1:39" ht="14.5" customHeight="1">
      <c r="A108" s="14" t="s">
        <v>446</v>
      </c>
      <c r="B108" s="14" t="s">
        <v>226</v>
      </c>
      <c r="C108" s="14">
        <v>347</v>
      </c>
      <c r="D108" s="14">
        <v>166</v>
      </c>
      <c r="E108" s="14">
        <v>221</v>
      </c>
      <c r="F108" s="14">
        <v>109</v>
      </c>
      <c r="G108" s="14">
        <v>218</v>
      </c>
      <c r="H108" s="5">
        <v>100</v>
      </c>
      <c r="I108" s="14">
        <v>175</v>
      </c>
      <c r="J108" s="14">
        <v>79</v>
      </c>
      <c r="K108" s="473">
        <v>961</v>
      </c>
      <c r="L108" s="473">
        <v>454</v>
      </c>
      <c r="M108" s="14" t="s">
        <v>446</v>
      </c>
      <c r="N108" s="14" t="s">
        <v>226</v>
      </c>
      <c r="O108" s="14">
        <v>13</v>
      </c>
      <c r="P108" s="14">
        <v>6</v>
      </c>
      <c r="Q108" s="5">
        <v>13</v>
      </c>
      <c r="R108" s="14">
        <v>6</v>
      </c>
      <c r="S108" s="14">
        <v>10</v>
      </c>
      <c r="T108" s="5">
        <v>4</v>
      </c>
      <c r="U108" s="14">
        <v>30</v>
      </c>
      <c r="V108" s="14">
        <v>17</v>
      </c>
      <c r="W108" s="473">
        <v>66</v>
      </c>
      <c r="X108" s="473">
        <v>33</v>
      </c>
      <c r="Y108" s="14" t="s">
        <v>446</v>
      </c>
      <c r="Z108" s="14" t="s">
        <v>226</v>
      </c>
      <c r="AA108" s="14">
        <v>9</v>
      </c>
      <c r="AB108" s="14">
        <v>8</v>
      </c>
      <c r="AC108" s="14">
        <v>8</v>
      </c>
      <c r="AD108" s="14">
        <v>5</v>
      </c>
      <c r="AE108" s="14">
        <v>30</v>
      </c>
      <c r="AF108" s="14">
        <v>31</v>
      </c>
      <c r="AG108" s="14">
        <v>0</v>
      </c>
      <c r="AH108" s="14">
        <v>31</v>
      </c>
      <c r="AI108" s="14">
        <v>49</v>
      </c>
      <c r="AJ108" s="14">
        <v>10</v>
      </c>
      <c r="AK108" s="14">
        <v>6</v>
      </c>
      <c r="AL108" s="14">
        <v>6</v>
      </c>
      <c r="AM108" s="14">
        <v>0</v>
      </c>
    </row>
    <row r="109" spans="1:39" ht="14.5" customHeight="1">
      <c r="A109" s="14" t="s">
        <v>446</v>
      </c>
      <c r="B109" s="14" t="s">
        <v>227</v>
      </c>
      <c r="C109" s="14">
        <v>149</v>
      </c>
      <c r="D109" s="14">
        <v>77</v>
      </c>
      <c r="E109" s="14">
        <v>99</v>
      </c>
      <c r="F109" s="14">
        <v>51</v>
      </c>
      <c r="G109" s="14">
        <v>76</v>
      </c>
      <c r="H109" s="5">
        <v>34</v>
      </c>
      <c r="I109" s="14">
        <v>61</v>
      </c>
      <c r="J109" s="14">
        <v>28</v>
      </c>
      <c r="K109" s="473">
        <v>385</v>
      </c>
      <c r="L109" s="473">
        <v>190</v>
      </c>
      <c r="M109" s="14" t="s">
        <v>446</v>
      </c>
      <c r="N109" s="14" t="s">
        <v>227</v>
      </c>
      <c r="O109" s="14">
        <v>31</v>
      </c>
      <c r="P109" s="14">
        <v>19</v>
      </c>
      <c r="Q109" s="5">
        <v>29</v>
      </c>
      <c r="R109" s="14">
        <v>14</v>
      </c>
      <c r="S109" s="14">
        <v>4</v>
      </c>
      <c r="T109" s="5">
        <v>4</v>
      </c>
      <c r="U109" s="14">
        <v>1</v>
      </c>
      <c r="V109" s="14">
        <v>0</v>
      </c>
      <c r="W109" s="473">
        <v>65</v>
      </c>
      <c r="X109" s="473">
        <v>37</v>
      </c>
      <c r="Y109" s="14" t="s">
        <v>446</v>
      </c>
      <c r="Z109" s="14" t="s">
        <v>227</v>
      </c>
      <c r="AA109" s="14">
        <v>3</v>
      </c>
      <c r="AB109" s="14">
        <v>3</v>
      </c>
      <c r="AC109" s="14">
        <v>2</v>
      </c>
      <c r="AD109" s="14">
        <v>2</v>
      </c>
      <c r="AE109" s="14">
        <v>10</v>
      </c>
      <c r="AF109" s="14">
        <v>9</v>
      </c>
      <c r="AG109" s="14">
        <v>0</v>
      </c>
      <c r="AH109" s="14">
        <v>9</v>
      </c>
      <c r="AI109" s="14">
        <v>18</v>
      </c>
      <c r="AJ109" s="14">
        <v>0</v>
      </c>
      <c r="AK109" s="14">
        <v>3</v>
      </c>
      <c r="AL109" s="14">
        <v>2</v>
      </c>
      <c r="AM109" s="14">
        <v>1</v>
      </c>
    </row>
    <row r="110" spans="1:39" ht="14.5" customHeight="1">
      <c r="A110" s="14" t="s">
        <v>446</v>
      </c>
      <c r="B110" s="14" t="s">
        <v>310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5">
        <v>0</v>
      </c>
      <c r="I110" s="14">
        <v>0</v>
      </c>
      <c r="J110" s="14">
        <v>0</v>
      </c>
      <c r="K110" s="473">
        <v>0</v>
      </c>
      <c r="L110" s="473">
        <v>0</v>
      </c>
      <c r="M110" s="14" t="s">
        <v>446</v>
      </c>
      <c r="N110" s="14" t="s">
        <v>310</v>
      </c>
      <c r="O110" s="14">
        <v>0</v>
      </c>
      <c r="P110" s="14">
        <v>0</v>
      </c>
      <c r="Q110" s="5">
        <v>0</v>
      </c>
      <c r="R110" s="14">
        <v>0</v>
      </c>
      <c r="S110" s="14">
        <v>0</v>
      </c>
      <c r="T110" s="5">
        <v>0</v>
      </c>
      <c r="U110" s="14">
        <v>0</v>
      </c>
      <c r="V110" s="14">
        <v>0</v>
      </c>
      <c r="W110" s="473">
        <v>0</v>
      </c>
      <c r="X110" s="473">
        <v>0</v>
      </c>
      <c r="Y110" s="14" t="s">
        <v>446</v>
      </c>
      <c r="Z110" s="14" t="s">
        <v>310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</row>
    <row r="111" spans="1:39" ht="14.5" customHeight="1">
      <c r="A111" s="14" t="s">
        <v>311</v>
      </c>
      <c r="B111" s="14" t="s">
        <v>312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5">
        <v>0</v>
      </c>
      <c r="I111" s="14">
        <v>0</v>
      </c>
      <c r="J111" s="14">
        <v>0</v>
      </c>
      <c r="K111" s="473">
        <v>0</v>
      </c>
      <c r="L111" s="473">
        <v>0</v>
      </c>
      <c r="M111" s="14" t="s">
        <v>311</v>
      </c>
      <c r="N111" s="14" t="s">
        <v>312</v>
      </c>
      <c r="O111" s="14">
        <v>0</v>
      </c>
      <c r="P111" s="14">
        <v>0</v>
      </c>
      <c r="Q111" s="5">
        <v>0</v>
      </c>
      <c r="R111" s="14">
        <v>0</v>
      </c>
      <c r="S111" s="14">
        <v>0</v>
      </c>
      <c r="T111" s="5">
        <v>0</v>
      </c>
      <c r="U111" s="14">
        <v>0</v>
      </c>
      <c r="V111" s="14">
        <v>0</v>
      </c>
      <c r="W111" s="473">
        <v>0</v>
      </c>
      <c r="X111" s="473">
        <v>0</v>
      </c>
      <c r="Y111" s="14" t="s">
        <v>311</v>
      </c>
      <c r="Z111" s="14" t="s">
        <v>312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</row>
    <row r="112" spans="1:39" ht="14.5" customHeight="1">
      <c r="A112" s="14" t="s">
        <v>311</v>
      </c>
      <c r="B112" s="14" t="s">
        <v>313</v>
      </c>
      <c r="C112" s="14">
        <v>53</v>
      </c>
      <c r="D112" s="14">
        <v>27</v>
      </c>
      <c r="E112" s="14">
        <v>32</v>
      </c>
      <c r="F112" s="14">
        <v>16</v>
      </c>
      <c r="G112" s="14">
        <v>0</v>
      </c>
      <c r="H112" s="5">
        <v>0</v>
      </c>
      <c r="I112" s="14">
        <v>0</v>
      </c>
      <c r="J112" s="14">
        <v>0</v>
      </c>
      <c r="K112" s="473">
        <v>85</v>
      </c>
      <c r="L112" s="473">
        <v>43</v>
      </c>
      <c r="M112" s="14" t="s">
        <v>311</v>
      </c>
      <c r="N112" s="14" t="s">
        <v>313</v>
      </c>
      <c r="O112" s="14">
        <v>11</v>
      </c>
      <c r="P112" s="14">
        <v>8</v>
      </c>
      <c r="Q112" s="5">
        <v>2</v>
      </c>
      <c r="R112" s="14">
        <v>2</v>
      </c>
      <c r="S112" s="14">
        <v>0</v>
      </c>
      <c r="T112" s="5">
        <v>0</v>
      </c>
      <c r="U112" s="14">
        <v>0</v>
      </c>
      <c r="V112" s="14">
        <v>0</v>
      </c>
      <c r="W112" s="473">
        <v>13</v>
      </c>
      <c r="X112" s="473">
        <v>10</v>
      </c>
      <c r="Y112" s="14" t="s">
        <v>311</v>
      </c>
      <c r="Z112" s="14" t="s">
        <v>313</v>
      </c>
      <c r="AA112" s="14">
        <v>1</v>
      </c>
      <c r="AB112" s="14">
        <v>1</v>
      </c>
      <c r="AC112" s="14">
        <v>0</v>
      </c>
      <c r="AD112" s="14">
        <v>0</v>
      </c>
      <c r="AE112" s="14">
        <v>2</v>
      </c>
      <c r="AF112" s="14">
        <v>4</v>
      </c>
      <c r="AG112" s="14">
        <v>0</v>
      </c>
      <c r="AH112" s="14">
        <v>4</v>
      </c>
      <c r="AI112" s="14">
        <v>4</v>
      </c>
      <c r="AJ112" s="14">
        <v>0</v>
      </c>
      <c r="AK112" s="14">
        <v>1</v>
      </c>
      <c r="AL112" s="14">
        <v>1</v>
      </c>
      <c r="AM112" s="14">
        <v>0</v>
      </c>
    </row>
    <row r="113" spans="1:39" ht="14.5" customHeight="1">
      <c r="A113" s="14" t="s">
        <v>311</v>
      </c>
      <c r="B113" s="14" t="s">
        <v>221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5">
        <v>0</v>
      </c>
      <c r="I113" s="14">
        <v>0</v>
      </c>
      <c r="J113" s="14">
        <v>0</v>
      </c>
      <c r="K113" s="473">
        <v>0</v>
      </c>
      <c r="L113" s="473">
        <v>0</v>
      </c>
      <c r="M113" s="14" t="s">
        <v>311</v>
      </c>
      <c r="N113" s="14" t="s">
        <v>221</v>
      </c>
      <c r="O113" s="14">
        <v>0</v>
      </c>
      <c r="P113" s="14">
        <v>0</v>
      </c>
      <c r="Q113" s="5">
        <v>0</v>
      </c>
      <c r="R113" s="14">
        <v>0</v>
      </c>
      <c r="S113" s="14">
        <v>0</v>
      </c>
      <c r="T113" s="5">
        <v>0</v>
      </c>
      <c r="U113" s="14">
        <v>0</v>
      </c>
      <c r="V113" s="14">
        <v>0</v>
      </c>
      <c r="W113" s="473">
        <v>0</v>
      </c>
      <c r="X113" s="473">
        <v>0</v>
      </c>
      <c r="Y113" s="14" t="s">
        <v>311</v>
      </c>
      <c r="Z113" s="14" t="s">
        <v>221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</row>
    <row r="114" spans="1:39" ht="14.5" customHeight="1">
      <c r="A114" s="14" t="s">
        <v>311</v>
      </c>
      <c r="B114" s="14" t="s">
        <v>224</v>
      </c>
      <c r="C114" s="14">
        <v>112</v>
      </c>
      <c r="D114" s="14">
        <v>56</v>
      </c>
      <c r="E114" s="14">
        <v>78</v>
      </c>
      <c r="F114" s="14">
        <v>46</v>
      </c>
      <c r="G114" s="14">
        <v>26</v>
      </c>
      <c r="H114" s="5">
        <v>12</v>
      </c>
      <c r="I114" s="14">
        <v>28</v>
      </c>
      <c r="J114" s="14">
        <v>14</v>
      </c>
      <c r="K114" s="473">
        <v>244</v>
      </c>
      <c r="L114" s="473">
        <v>128</v>
      </c>
      <c r="M114" s="14" t="s">
        <v>311</v>
      </c>
      <c r="N114" s="14" t="s">
        <v>224</v>
      </c>
      <c r="O114" s="14">
        <v>17</v>
      </c>
      <c r="P114" s="14">
        <v>9</v>
      </c>
      <c r="Q114" s="5">
        <v>13</v>
      </c>
      <c r="R114" s="14">
        <v>8</v>
      </c>
      <c r="S114" s="14">
        <v>10</v>
      </c>
      <c r="T114" s="5">
        <v>5</v>
      </c>
      <c r="U114" s="14">
        <v>12</v>
      </c>
      <c r="V114" s="14">
        <v>5</v>
      </c>
      <c r="W114" s="473">
        <v>52</v>
      </c>
      <c r="X114" s="473">
        <v>27</v>
      </c>
      <c r="Y114" s="14" t="s">
        <v>311</v>
      </c>
      <c r="Z114" s="14" t="s">
        <v>224</v>
      </c>
      <c r="AA114" s="14">
        <v>3</v>
      </c>
      <c r="AB114" s="14">
        <v>2</v>
      </c>
      <c r="AC114" s="14">
        <v>1</v>
      </c>
      <c r="AD114" s="14">
        <v>1</v>
      </c>
      <c r="AE114" s="14">
        <v>7</v>
      </c>
      <c r="AF114" s="14">
        <v>4</v>
      </c>
      <c r="AG114" s="14">
        <v>0</v>
      </c>
      <c r="AH114" s="14">
        <v>4</v>
      </c>
      <c r="AI114" s="14">
        <v>18</v>
      </c>
      <c r="AJ114" s="14">
        <v>2</v>
      </c>
      <c r="AK114" s="14">
        <v>2</v>
      </c>
      <c r="AL114" s="14">
        <v>2</v>
      </c>
      <c r="AM114" s="14">
        <v>0</v>
      </c>
    </row>
    <row r="115" spans="1:39" ht="14.5" customHeight="1">
      <c r="A115" s="14" t="s">
        <v>311</v>
      </c>
      <c r="B115" s="14" t="s">
        <v>314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5">
        <v>0</v>
      </c>
      <c r="I115" s="14">
        <v>0</v>
      </c>
      <c r="J115" s="14">
        <v>0</v>
      </c>
      <c r="K115" s="473">
        <v>0</v>
      </c>
      <c r="L115" s="473">
        <v>0</v>
      </c>
      <c r="M115" s="14" t="s">
        <v>311</v>
      </c>
      <c r="N115" s="14" t="s">
        <v>314</v>
      </c>
      <c r="O115" s="14">
        <v>0</v>
      </c>
      <c r="P115" s="14">
        <v>0</v>
      </c>
      <c r="Q115" s="5">
        <v>0</v>
      </c>
      <c r="R115" s="14">
        <v>0</v>
      </c>
      <c r="S115" s="14">
        <v>0</v>
      </c>
      <c r="T115" s="5">
        <v>0</v>
      </c>
      <c r="U115" s="14">
        <v>0</v>
      </c>
      <c r="V115" s="14">
        <v>0</v>
      </c>
      <c r="W115" s="473">
        <v>0</v>
      </c>
      <c r="X115" s="473">
        <v>0</v>
      </c>
      <c r="Y115" s="14" t="s">
        <v>311</v>
      </c>
      <c r="Z115" s="14" t="s">
        <v>314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</row>
    <row r="116" spans="1:39" ht="14.5" customHeight="1">
      <c r="A116" s="14" t="s">
        <v>315</v>
      </c>
      <c r="B116" s="14" t="s">
        <v>219</v>
      </c>
      <c r="C116" s="14">
        <v>136</v>
      </c>
      <c r="D116" s="14">
        <v>59</v>
      </c>
      <c r="E116" s="14">
        <v>68</v>
      </c>
      <c r="F116" s="14">
        <v>33</v>
      </c>
      <c r="G116" s="14">
        <v>61</v>
      </c>
      <c r="H116" s="5">
        <v>28</v>
      </c>
      <c r="I116" s="14">
        <v>52</v>
      </c>
      <c r="J116" s="14">
        <v>9</v>
      </c>
      <c r="K116" s="473">
        <v>317</v>
      </c>
      <c r="L116" s="473">
        <v>129</v>
      </c>
      <c r="M116" s="14" t="s">
        <v>315</v>
      </c>
      <c r="N116" s="14" t="s">
        <v>219</v>
      </c>
      <c r="O116" s="14">
        <v>24</v>
      </c>
      <c r="P116" s="14">
        <v>13</v>
      </c>
      <c r="Q116" s="5">
        <v>5</v>
      </c>
      <c r="R116" s="14">
        <v>4</v>
      </c>
      <c r="S116" s="14">
        <v>10</v>
      </c>
      <c r="T116" s="5">
        <v>5</v>
      </c>
      <c r="U116" s="14">
        <v>8</v>
      </c>
      <c r="V116" s="14">
        <v>1</v>
      </c>
      <c r="W116" s="473">
        <v>47</v>
      </c>
      <c r="X116" s="473">
        <v>23</v>
      </c>
      <c r="Y116" s="14" t="s">
        <v>315</v>
      </c>
      <c r="Z116" s="14" t="s">
        <v>219</v>
      </c>
      <c r="AA116" s="14">
        <v>3</v>
      </c>
      <c r="AB116" s="14">
        <v>2</v>
      </c>
      <c r="AC116" s="14">
        <v>2</v>
      </c>
      <c r="AD116" s="14">
        <v>2</v>
      </c>
      <c r="AE116" s="14">
        <v>9</v>
      </c>
      <c r="AF116" s="14">
        <v>9</v>
      </c>
      <c r="AG116" s="14">
        <v>0</v>
      </c>
      <c r="AH116" s="14">
        <v>9</v>
      </c>
      <c r="AI116" s="14">
        <v>13</v>
      </c>
      <c r="AJ116" s="14">
        <v>2</v>
      </c>
      <c r="AK116" s="14">
        <v>2</v>
      </c>
      <c r="AL116" s="14">
        <v>2</v>
      </c>
      <c r="AM116" s="14">
        <v>0</v>
      </c>
    </row>
    <row r="117" spans="1:39" ht="14.5" customHeight="1">
      <c r="A117" s="14" t="s">
        <v>315</v>
      </c>
      <c r="B117" s="14" t="s">
        <v>220</v>
      </c>
      <c r="C117" s="14">
        <v>390</v>
      </c>
      <c r="D117" s="14">
        <v>195</v>
      </c>
      <c r="E117" s="14">
        <v>241</v>
      </c>
      <c r="F117" s="14">
        <v>130</v>
      </c>
      <c r="G117" s="14">
        <v>232</v>
      </c>
      <c r="H117" s="5">
        <v>127</v>
      </c>
      <c r="I117" s="14">
        <v>269</v>
      </c>
      <c r="J117" s="14">
        <v>138</v>
      </c>
      <c r="K117" s="473">
        <v>1132</v>
      </c>
      <c r="L117" s="473">
        <v>590</v>
      </c>
      <c r="M117" s="14" t="s">
        <v>315</v>
      </c>
      <c r="N117" s="14" t="s">
        <v>220</v>
      </c>
      <c r="O117" s="14">
        <v>28</v>
      </c>
      <c r="P117" s="14">
        <v>13</v>
      </c>
      <c r="Q117" s="5">
        <v>8</v>
      </c>
      <c r="R117" s="14">
        <v>3</v>
      </c>
      <c r="S117" s="14">
        <v>15</v>
      </c>
      <c r="T117" s="5">
        <v>4</v>
      </c>
      <c r="U117" s="14">
        <v>41</v>
      </c>
      <c r="V117" s="14">
        <v>27</v>
      </c>
      <c r="W117" s="473">
        <v>92</v>
      </c>
      <c r="X117" s="473">
        <v>47</v>
      </c>
      <c r="Y117" s="14" t="s">
        <v>315</v>
      </c>
      <c r="Z117" s="14" t="s">
        <v>220</v>
      </c>
      <c r="AA117" s="14">
        <v>8</v>
      </c>
      <c r="AB117" s="14">
        <v>6</v>
      </c>
      <c r="AC117" s="14">
        <v>6</v>
      </c>
      <c r="AD117" s="14">
        <v>6</v>
      </c>
      <c r="AE117" s="14">
        <v>26</v>
      </c>
      <c r="AF117" s="14">
        <v>24</v>
      </c>
      <c r="AG117" s="14">
        <v>2</v>
      </c>
      <c r="AH117" s="14">
        <v>26</v>
      </c>
      <c r="AI117" s="14">
        <v>46</v>
      </c>
      <c r="AJ117" s="14">
        <v>8</v>
      </c>
      <c r="AK117" s="14">
        <v>4</v>
      </c>
      <c r="AL117" s="14">
        <v>4</v>
      </c>
      <c r="AM117" s="14">
        <v>0</v>
      </c>
    </row>
    <row r="118" spans="1:39" ht="14.5" customHeight="1">
      <c r="A118" s="14" t="s">
        <v>315</v>
      </c>
      <c r="B118" s="14" t="s">
        <v>249</v>
      </c>
      <c r="C118" s="14">
        <v>884</v>
      </c>
      <c r="D118" s="14">
        <v>472</v>
      </c>
      <c r="E118" s="14">
        <v>569</v>
      </c>
      <c r="F118" s="14">
        <v>299</v>
      </c>
      <c r="G118" s="14">
        <v>409</v>
      </c>
      <c r="H118" s="5">
        <v>201</v>
      </c>
      <c r="I118" s="14">
        <v>358</v>
      </c>
      <c r="J118" s="14">
        <v>142</v>
      </c>
      <c r="K118" s="473">
        <v>2220</v>
      </c>
      <c r="L118" s="473">
        <v>1114</v>
      </c>
      <c r="M118" s="14" t="s">
        <v>315</v>
      </c>
      <c r="N118" s="14" t="s">
        <v>249</v>
      </c>
      <c r="O118" s="14">
        <v>94</v>
      </c>
      <c r="P118" s="14">
        <v>54</v>
      </c>
      <c r="Q118" s="5">
        <v>36</v>
      </c>
      <c r="R118" s="14">
        <v>17</v>
      </c>
      <c r="S118" s="14">
        <v>39</v>
      </c>
      <c r="T118" s="5">
        <v>19</v>
      </c>
      <c r="U118" s="14">
        <v>81</v>
      </c>
      <c r="V118" s="14">
        <v>41</v>
      </c>
      <c r="W118" s="473">
        <v>250</v>
      </c>
      <c r="X118" s="473">
        <v>131</v>
      </c>
      <c r="Y118" s="14" t="s">
        <v>315</v>
      </c>
      <c r="Z118" s="14" t="s">
        <v>249</v>
      </c>
      <c r="AA118" s="14">
        <v>13</v>
      </c>
      <c r="AB118" s="14">
        <v>9</v>
      </c>
      <c r="AC118" s="14">
        <v>7</v>
      </c>
      <c r="AD118" s="14">
        <v>7</v>
      </c>
      <c r="AE118" s="14">
        <v>36</v>
      </c>
      <c r="AF118" s="14">
        <v>27</v>
      </c>
      <c r="AG118" s="14">
        <v>9</v>
      </c>
      <c r="AH118" s="14">
        <v>36</v>
      </c>
      <c r="AI118" s="14">
        <v>51</v>
      </c>
      <c r="AJ118" s="14">
        <v>2</v>
      </c>
      <c r="AK118" s="14">
        <v>5</v>
      </c>
      <c r="AL118" s="14">
        <v>5</v>
      </c>
      <c r="AM118" s="14">
        <v>0</v>
      </c>
    </row>
    <row r="119" spans="1:39" ht="14.5" customHeight="1">
      <c r="A119" s="14" t="s">
        <v>315</v>
      </c>
      <c r="B119" s="14" t="s">
        <v>316</v>
      </c>
      <c r="C119" s="14">
        <v>434</v>
      </c>
      <c r="D119" s="14">
        <v>210</v>
      </c>
      <c r="E119" s="14">
        <v>267</v>
      </c>
      <c r="F119" s="14">
        <v>121</v>
      </c>
      <c r="G119" s="14">
        <v>195</v>
      </c>
      <c r="H119" s="5">
        <v>105</v>
      </c>
      <c r="I119" s="14">
        <v>254</v>
      </c>
      <c r="J119" s="14">
        <v>133</v>
      </c>
      <c r="K119" s="473">
        <v>1150</v>
      </c>
      <c r="L119" s="473">
        <v>569</v>
      </c>
      <c r="M119" s="14" t="s">
        <v>315</v>
      </c>
      <c r="N119" s="14" t="s">
        <v>316</v>
      </c>
      <c r="O119" s="14">
        <v>24</v>
      </c>
      <c r="P119" s="14">
        <v>13</v>
      </c>
      <c r="Q119" s="5">
        <v>11</v>
      </c>
      <c r="R119" s="14">
        <v>5</v>
      </c>
      <c r="S119" s="14">
        <v>14</v>
      </c>
      <c r="T119" s="5">
        <v>10</v>
      </c>
      <c r="U119" s="14">
        <v>102</v>
      </c>
      <c r="V119" s="14">
        <v>51</v>
      </c>
      <c r="W119" s="473">
        <v>151</v>
      </c>
      <c r="X119" s="473">
        <v>79</v>
      </c>
      <c r="Y119" s="14" t="s">
        <v>315</v>
      </c>
      <c r="Z119" s="14" t="s">
        <v>316</v>
      </c>
      <c r="AA119" s="14">
        <v>7</v>
      </c>
      <c r="AB119" s="14">
        <v>5</v>
      </c>
      <c r="AC119" s="14">
        <v>4</v>
      </c>
      <c r="AD119" s="14">
        <v>5</v>
      </c>
      <c r="AE119" s="14">
        <v>21</v>
      </c>
      <c r="AF119" s="14">
        <v>17</v>
      </c>
      <c r="AG119" s="14">
        <v>4</v>
      </c>
      <c r="AH119" s="14">
        <v>21</v>
      </c>
      <c r="AI119" s="14">
        <v>30</v>
      </c>
      <c r="AJ119" s="14">
        <v>2</v>
      </c>
      <c r="AK119" s="14">
        <v>3</v>
      </c>
      <c r="AL119" s="14">
        <v>3</v>
      </c>
      <c r="AM119" s="14">
        <v>0</v>
      </c>
    </row>
    <row r="120" spans="1:39" ht="14.5" customHeight="1">
      <c r="A120" s="14" t="s">
        <v>315</v>
      </c>
      <c r="B120" s="14" t="s">
        <v>317</v>
      </c>
      <c r="C120" s="14">
        <v>195</v>
      </c>
      <c r="D120" s="14">
        <v>83</v>
      </c>
      <c r="E120" s="14">
        <v>157</v>
      </c>
      <c r="F120" s="14">
        <v>65</v>
      </c>
      <c r="G120" s="14">
        <v>130</v>
      </c>
      <c r="H120" s="5">
        <v>64</v>
      </c>
      <c r="I120" s="14">
        <v>251</v>
      </c>
      <c r="J120" s="14">
        <v>96</v>
      </c>
      <c r="K120" s="473">
        <v>733</v>
      </c>
      <c r="L120" s="473">
        <v>308</v>
      </c>
      <c r="M120" s="14" t="s">
        <v>315</v>
      </c>
      <c r="N120" s="14" t="s">
        <v>317</v>
      </c>
      <c r="O120" s="14">
        <v>2</v>
      </c>
      <c r="P120" s="14">
        <v>0</v>
      </c>
      <c r="Q120" s="5">
        <v>1</v>
      </c>
      <c r="R120" s="14">
        <v>1</v>
      </c>
      <c r="S120" s="14">
        <v>2</v>
      </c>
      <c r="T120" s="5">
        <v>0</v>
      </c>
      <c r="U120" s="14">
        <v>89</v>
      </c>
      <c r="V120" s="14">
        <v>39</v>
      </c>
      <c r="W120" s="473">
        <v>94</v>
      </c>
      <c r="X120" s="473">
        <v>40</v>
      </c>
      <c r="Y120" s="14" t="s">
        <v>315</v>
      </c>
      <c r="Z120" s="14" t="s">
        <v>317</v>
      </c>
      <c r="AA120" s="14">
        <v>3</v>
      </c>
      <c r="AB120" s="14">
        <v>3</v>
      </c>
      <c r="AC120" s="14">
        <v>3</v>
      </c>
      <c r="AD120" s="14">
        <v>4</v>
      </c>
      <c r="AE120" s="14">
        <v>13</v>
      </c>
      <c r="AF120" s="14">
        <v>13</v>
      </c>
      <c r="AG120" s="14">
        <v>0</v>
      </c>
      <c r="AH120" s="14">
        <v>13</v>
      </c>
      <c r="AI120" s="14">
        <v>22</v>
      </c>
      <c r="AJ120" s="14">
        <v>2</v>
      </c>
      <c r="AK120" s="14">
        <v>2</v>
      </c>
      <c r="AL120" s="14">
        <v>2</v>
      </c>
      <c r="AM120" s="14">
        <v>0</v>
      </c>
    </row>
    <row r="121" spans="1:39" ht="14.5" customHeight="1">
      <c r="A121" s="14" t="s">
        <v>315</v>
      </c>
      <c r="B121" s="14" t="s">
        <v>225</v>
      </c>
      <c r="C121" s="14">
        <v>103</v>
      </c>
      <c r="D121" s="14">
        <v>51</v>
      </c>
      <c r="E121" s="14">
        <v>105</v>
      </c>
      <c r="F121" s="14">
        <v>52</v>
      </c>
      <c r="G121" s="14">
        <v>103</v>
      </c>
      <c r="H121" s="5">
        <v>55</v>
      </c>
      <c r="I121" s="14">
        <v>71</v>
      </c>
      <c r="J121" s="14">
        <v>32</v>
      </c>
      <c r="K121" s="473">
        <v>382</v>
      </c>
      <c r="L121" s="473">
        <v>190</v>
      </c>
      <c r="M121" s="14" t="s">
        <v>315</v>
      </c>
      <c r="N121" s="14" t="s">
        <v>225</v>
      </c>
      <c r="O121" s="14">
        <v>19</v>
      </c>
      <c r="P121" s="14">
        <v>12</v>
      </c>
      <c r="Q121" s="5">
        <v>2</v>
      </c>
      <c r="R121" s="14">
        <v>1</v>
      </c>
      <c r="S121" s="14">
        <v>3</v>
      </c>
      <c r="T121" s="5">
        <v>1</v>
      </c>
      <c r="U121" s="14">
        <v>11</v>
      </c>
      <c r="V121" s="14">
        <v>6</v>
      </c>
      <c r="W121" s="473">
        <v>35</v>
      </c>
      <c r="X121" s="473">
        <v>20</v>
      </c>
      <c r="Y121" s="14" t="s">
        <v>315</v>
      </c>
      <c r="Z121" s="14" t="s">
        <v>225</v>
      </c>
      <c r="AA121" s="14">
        <v>3</v>
      </c>
      <c r="AB121" s="14">
        <v>3</v>
      </c>
      <c r="AC121" s="14">
        <v>3</v>
      </c>
      <c r="AD121" s="14">
        <v>3</v>
      </c>
      <c r="AE121" s="14">
        <v>12</v>
      </c>
      <c r="AF121" s="14">
        <v>14</v>
      </c>
      <c r="AG121" s="14">
        <v>0</v>
      </c>
      <c r="AH121" s="14">
        <v>14</v>
      </c>
      <c r="AI121" s="14">
        <v>26</v>
      </c>
      <c r="AJ121" s="14">
        <v>2</v>
      </c>
      <c r="AK121" s="14">
        <v>2</v>
      </c>
      <c r="AL121" s="14">
        <v>2</v>
      </c>
      <c r="AM121" s="14">
        <v>0</v>
      </c>
    </row>
    <row r="122" spans="1:39" ht="14.5" customHeight="1">
      <c r="A122" s="14" t="s">
        <v>315</v>
      </c>
      <c r="B122" s="14" t="s">
        <v>250</v>
      </c>
      <c r="C122" s="14">
        <v>596</v>
      </c>
      <c r="D122" s="14">
        <v>275</v>
      </c>
      <c r="E122" s="14">
        <v>517</v>
      </c>
      <c r="F122" s="14">
        <v>228</v>
      </c>
      <c r="G122" s="14">
        <v>460</v>
      </c>
      <c r="H122" s="5">
        <v>194</v>
      </c>
      <c r="I122" s="14">
        <v>614</v>
      </c>
      <c r="J122" s="14">
        <v>251</v>
      </c>
      <c r="K122" s="473">
        <v>2187</v>
      </c>
      <c r="L122" s="473">
        <v>948</v>
      </c>
      <c r="M122" s="14" t="s">
        <v>315</v>
      </c>
      <c r="N122" s="14" t="s">
        <v>250</v>
      </c>
      <c r="O122" s="14">
        <v>59</v>
      </c>
      <c r="P122" s="14">
        <v>29</v>
      </c>
      <c r="Q122" s="5">
        <v>19</v>
      </c>
      <c r="R122" s="14">
        <v>7</v>
      </c>
      <c r="S122" s="14">
        <v>33</v>
      </c>
      <c r="T122" s="5">
        <v>15</v>
      </c>
      <c r="U122" s="14">
        <v>209</v>
      </c>
      <c r="V122" s="14">
        <v>96</v>
      </c>
      <c r="W122" s="473">
        <v>320</v>
      </c>
      <c r="X122" s="473">
        <v>147</v>
      </c>
      <c r="Y122" s="14" t="s">
        <v>315</v>
      </c>
      <c r="Z122" s="14" t="s">
        <v>250</v>
      </c>
      <c r="AA122" s="14">
        <v>11</v>
      </c>
      <c r="AB122" s="14">
        <v>11</v>
      </c>
      <c r="AC122" s="14">
        <v>8</v>
      </c>
      <c r="AD122" s="14">
        <v>10</v>
      </c>
      <c r="AE122" s="14">
        <v>40</v>
      </c>
      <c r="AF122" s="14">
        <v>38</v>
      </c>
      <c r="AG122" s="14">
        <v>2</v>
      </c>
      <c r="AH122" s="14">
        <v>40</v>
      </c>
      <c r="AI122" s="14">
        <v>57</v>
      </c>
      <c r="AJ122" s="14">
        <v>10</v>
      </c>
      <c r="AK122" s="14">
        <v>6</v>
      </c>
      <c r="AL122" s="14">
        <v>5</v>
      </c>
      <c r="AM122" s="14">
        <v>1</v>
      </c>
    </row>
    <row r="123" spans="1:39">
      <c r="A123" s="143"/>
      <c r="B123" s="137"/>
      <c r="C123" s="143"/>
      <c r="D123" s="143"/>
      <c r="E123" s="143"/>
      <c r="F123" s="143"/>
      <c r="G123" s="143"/>
      <c r="H123" s="137"/>
      <c r="I123" s="143"/>
      <c r="J123" s="143"/>
      <c r="K123" s="267"/>
      <c r="L123" s="267"/>
      <c r="M123" s="143"/>
      <c r="N123" s="65"/>
      <c r="O123" s="143"/>
      <c r="P123" s="143"/>
      <c r="Q123" s="137"/>
      <c r="R123" s="143"/>
      <c r="S123" s="143"/>
      <c r="T123" s="137"/>
      <c r="U123" s="143"/>
      <c r="V123" s="143"/>
      <c r="W123" s="267"/>
      <c r="X123" s="267"/>
      <c r="Y123" s="267"/>
      <c r="Z123" s="65"/>
      <c r="AA123" s="143"/>
      <c r="AB123" s="143"/>
      <c r="AC123" s="143"/>
      <c r="AD123" s="143"/>
      <c r="AE123" s="143"/>
      <c r="AF123" s="143"/>
      <c r="AG123" s="143"/>
      <c r="AH123" s="143"/>
      <c r="AI123" s="137"/>
      <c r="AJ123" s="137"/>
      <c r="AK123" s="143"/>
      <c r="AL123" s="143"/>
      <c r="AM123" s="143"/>
    </row>
    <row r="124" spans="1:39" s="113" customFormat="1">
      <c r="A124" s="108" t="s">
        <v>455</v>
      </c>
      <c r="B124" s="112"/>
      <c r="C124" s="112"/>
      <c r="D124" s="112"/>
      <c r="E124" s="112"/>
      <c r="F124" s="112"/>
      <c r="G124" s="108"/>
      <c r="H124" s="112"/>
      <c r="I124" s="112"/>
      <c r="J124" s="479"/>
      <c r="K124" s="479"/>
      <c r="L124" s="112"/>
      <c r="M124" s="108" t="s">
        <v>456</v>
      </c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 t="s">
        <v>61</v>
      </c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12"/>
      <c r="AL124" s="112"/>
      <c r="AM124" s="112"/>
    </row>
    <row r="125" spans="1:39" s="113" customFormat="1">
      <c r="A125" s="108" t="s">
        <v>190</v>
      </c>
      <c r="B125" s="112"/>
      <c r="C125" s="112"/>
      <c r="D125" s="112"/>
      <c r="E125" s="112"/>
      <c r="F125" s="112"/>
      <c r="G125" s="108"/>
      <c r="H125" s="112"/>
      <c r="I125" s="112"/>
      <c r="J125" s="479"/>
      <c r="K125" s="479"/>
      <c r="L125" s="112"/>
      <c r="M125" s="108" t="s">
        <v>190</v>
      </c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 t="s">
        <v>448</v>
      </c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12"/>
      <c r="AL125" s="112"/>
      <c r="AM125" s="112"/>
    </row>
    <row r="126" spans="1:39" s="113" customFormat="1">
      <c r="A126" s="108" t="s">
        <v>279</v>
      </c>
      <c r="B126" s="112"/>
      <c r="C126" s="112"/>
      <c r="D126" s="112"/>
      <c r="E126" s="112"/>
      <c r="F126" s="112"/>
      <c r="G126" s="108"/>
      <c r="H126" s="112"/>
      <c r="I126" s="112"/>
      <c r="J126" s="479"/>
      <c r="K126" s="479"/>
      <c r="L126" s="112"/>
      <c r="M126" s="108" t="s">
        <v>279</v>
      </c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 t="s">
        <v>279</v>
      </c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12"/>
      <c r="AL126" s="112"/>
      <c r="AM126" s="112"/>
    </row>
    <row r="128" spans="1:39">
      <c r="A128" s="134" t="s">
        <v>264</v>
      </c>
      <c r="I128" s="111" t="s">
        <v>72</v>
      </c>
      <c r="M128" s="134" t="s">
        <v>264</v>
      </c>
      <c r="U128" s="111" t="s">
        <v>72</v>
      </c>
      <c r="Y128" s="134" t="s">
        <v>264</v>
      </c>
      <c r="AL128" s="111" t="s">
        <v>72</v>
      </c>
    </row>
    <row r="129" spans="1:39">
      <c r="N129" s="207"/>
    </row>
    <row r="130" spans="1:39" s="345" customFormat="1" ht="17.25" customHeight="1">
      <c r="A130" s="465"/>
      <c r="B130" s="344"/>
      <c r="C130" s="150" t="s">
        <v>82</v>
      </c>
      <c r="D130" s="151"/>
      <c r="E130" s="150" t="s">
        <v>83</v>
      </c>
      <c r="F130" s="151"/>
      <c r="G130" s="150" t="s">
        <v>84</v>
      </c>
      <c r="H130" s="151"/>
      <c r="I130" s="150" t="s">
        <v>85</v>
      </c>
      <c r="J130" s="151"/>
      <c r="K130" s="476" t="s">
        <v>73</v>
      </c>
      <c r="L130" s="477"/>
      <c r="M130" s="459"/>
      <c r="N130" s="460"/>
      <c r="O130" s="150" t="s">
        <v>82</v>
      </c>
      <c r="P130" s="151"/>
      <c r="Q130" s="150" t="s">
        <v>83</v>
      </c>
      <c r="R130" s="151"/>
      <c r="S130" s="150" t="s">
        <v>84</v>
      </c>
      <c r="T130" s="151"/>
      <c r="U130" s="150" t="s">
        <v>85</v>
      </c>
      <c r="V130" s="151"/>
      <c r="W130" s="476" t="s">
        <v>73</v>
      </c>
      <c r="X130" s="477"/>
      <c r="Y130" s="459"/>
      <c r="Z130" s="319"/>
      <c r="AA130" s="564" t="s">
        <v>59</v>
      </c>
      <c r="AB130" s="565"/>
      <c r="AC130" s="565"/>
      <c r="AD130" s="565"/>
      <c r="AE130" s="566"/>
      <c r="AF130" s="312" t="s">
        <v>47</v>
      </c>
      <c r="AG130" s="321"/>
      <c r="AH130" s="312"/>
      <c r="AI130" s="209" t="s">
        <v>445</v>
      </c>
      <c r="AJ130" s="536"/>
      <c r="AK130" s="312" t="s">
        <v>176</v>
      </c>
      <c r="AL130" s="303"/>
      <c r="AM130" s="317"/>
    </row>
    <row r="131" spans="1:39" s="345" customFormat="1" ht="24" customHeight="1">
      <c r="A131" s="462" t="s">
        <v>338</v>
      </c>
      <c r="B131" s="463" t="s">
        <v>191</v>
      </c>
      <c r="C131" s="193" t="s">
        <v>257</v>
      </c>
      <c r="D131" s="193" t="s">
        <v>79</v>
      </c>
      <c r="E131" s="193" t="s">
        <v>257</v>
      </c>
      <c r="F131" s="193" t="s">
        <v>79</v>
      </c>
      <c r="G131" s="193" t="s">
        <v>257</v>
      </c>
      <c r="H131" s="193" t="s">
        <v>79</v>
      </c>
      <c r="I131" s="193" t="s">
        <v>257</v>
      </c>
      <c r="J131" s="193" t="s">
        <v>79</v>
      </c>
      <c r="K131" s="195" t="s">
        <v>257</v>
      </c>
      <c r="L131" s="195" t="s">
        <v>79</v>
      </c>
      <c r="M131" s="462" t="s">
        <v>338</v>
      </c>
      <c r="N131" s="464" t="s">
        <v>191</v>
      </c>
      <c r="O131" s="193" t="s">
        <v>257</v>
      </c>
      <c r="P131" s="193" t="s">
        <v>79</v>
      </c>
      <c r="Q131" s="193" t="s">
        <v>257</v>
      </c>
      <c r="R131" s="193" t="s">
        <v>79</v>
      </c>
      <c r="S131" s="193" t="s">
        <v>257</v>
      </c>
      <c r="T131" s="193" t="s">
        <v>79</v>
      </c>
      <c r="U131" s="193" t="s">
        <v>257</v>
      </c>
      <c r="V131" s="193" t="s">
        <v>79</v>
      </c>
      <c r="W131" s="195" t="s">
        <v>257</v>
      </c>
      <c r="X131" s="195" t="s">
        <v>79</v>
      </c>
      <c r="Y131" s="462" t="s">
        <v>338</v>
      </c>
      <c r="Z131" s="323" t="s">
        <v>191</v>
      </c>
      <c r="AA131" s="324" t="s">
        <v>86</v>
      </c>
      <c r="AB131" s="324" t="s">
        <v>87</v>
      </c>
      <c r="AC131" s="324" t="s">
        <v>88</v>
      </c>
      <c r="AD131" s="324" t="s">
        <v>89</v>
      </c>
      <c r="AE131" s="320" t="s">
        <v>73</v>
      </c>
      <c r="AF131" s="284" t="s">
        <v>183</v>
      </c>
      <c r="AG131" s="284" t="s">
        <v>184</v>
      </c>
      <c r="AH131" s="271" t="s">
        <v>182</v>
      </c>
      <c r="AI131" s="272" t="s">
        <v>444</v>
      </c>
      <c r="AJ131" s="271" t="s">
        <v>58</v>
      </c>
      <c r="AK131" s="285" t="s">
        <v>65</v>
      </c>
      <c r="AL131" s="273" t="s">
        <v>63</v>
      </c>
      <c r="AM131" s="285" t="s">
        <v>66</v>
      </c>
    </row>
    <row r="132" spans="1:39">
      <c r="A132" s="142"/>
      <c r="B132" s="72"/>
      <c r="C132" s="142"/>
      <c r="D132" s="142"/>
      <c r="E132" s="142"/>
      <c r="F132" s="142"/>
      <c r="G132" s="142"/>
      <c r="H132" s="72"/>
      <c r="I132" s="142"/>
      <c r="J132" s="142"/>
      <c r="K132" s="478"/>
      <c r="L132" s="478"/>
      <c r="M132" s="142"/>
      <c r="N132" s="178"/>
      <c r="O132" s="142"/>
      <c r="P132" s="142"/>
      <c r="Q132" s="72"/>
      <c r="R132" s="142"/>
      <c r="S132" s="142"/>
      <c r="T132" s="72"/>
      <c r="U132" s="142"/>
      <c r="V132" s="142"/>
      <c r="W132" s="478"/>
      <c r="X132" s="478"/>
      <c r="Y132" s="142"/>
      <c r="Z132" s="178"/>
      <c r="AA132" s="142"/>
      <c r="AB132" s="142"/>
      <c r="AC132" s="142"/>
      <c r="AD132" s="142"/>
      <c r="AE132" s="142"/>
      <c r="AF132" s="180"/>
      <c r="AG132" s="138"/>
      <c r="AH132" s="80"/>
      <c r="AI132" s="40"/>
      <c r="AJ132" s="254"/>
      <c r="AK132" s="4"/>
      <c r="AL132" s="142"/>
      <c r="AM132" s="142"/>
    </row>
    <row r="133" spans="1:39" s="23" customFormat="1">
      <c r="A133" s="15"/>
      <c r="B133" s="8" t="s">
        <v>81</v>
      </c>
      <c r="C133" s="15">
        <f>SUM(C135:C152)</f>
        <v>8892</v>
      </c>
      <c r="D133" s="15">
        <f t="shared" ref="D133:L133" si="8">SUM(D135:D152)</f>
        <v>4582</v>
      </c>
      <c r="E133" s="15">
        <f t="shared" si="8"/>
        <v>6194</v>
      </c>
      <c r="F133" s="15">
        <f t="shared" si="8"/>
        <v>3153</v>
      </c>
      <c r="G133" s="15">
        <f t="shared" si="8"/>
        <v>5281</v>
      </c>
      <c r="H133" s="8">
        <f t="shared" si="8"/>
        <v>2760</v>
      </c>
      <c r="I133" s="15">
        <f t="shared" si="8"/>
        <v>5505</v>
      </c>
      <c r="J133" s="15">
        <f t="shared" si="8"/>
        <v>2734</v>
      </c>
      <c r="K133" s="77">
        <f t="shared" si="8"/>
        <v>25872</v>
      </c>
      <c r="L133" s="77">
        <f t="shared" si="8"/>
        <v>13229</v>
      </c>
      <c r="M133" s="15"/>
      <c r="N133" s="205" t="s">
        <v>81</v>
      </c>
      <c r="O133" s="15">
        <f>SUM(O135:O152)</f>
        <v>563</v>
      </c>
      <c r="P133" s="15">
        <f t="shared" ref="P133:AM133" si="9">SUM(P135:P152)</f>
        <v>281</v>
      </c>
      <c r="Q133" s="8">
        <f t="shared" si="9"/>
        <v>408</v>
      </c>
      <c r="R133" s="15">
        <f t="shared" si="9"/>
        <v>201</v>
      </c>
      <c r="S133" s="15">
        <f t="shared" si="9"/>
        <v>337</v>
      </c>
      <c r="T133" s="8">
        <f t="shared" si="9"/>
        <v>183</v>
      </c>
      <c r="U133" s="15">
        <f t="shared" si="9"/>
        <v>982</v>
      </c>
      <c r="V133" s="15">
        <f t="shared" si="9"/>
        <v>514</v>
      </c>
      <c r="W133" s="77">
        <f t="shared" si="9"/>
        <v>2290</v>
      </c>
      <c r="X133" s="77">
        <f t="shared" si="9"/>
        <v>1179</v>
      </c>
      <c r="Y133" s="15"/>
      <c r="Z133" s="205" t="s">
        <v>81</v>
      </c>
      <c r="AA133" s="15">
        <f t="shared" si="9"/>
        <v>170</v>
      </c>
      <c r="AB133" s="15">
        <f t="shared" si="9"/>
        <v>132</v>
      </c>
      <c r="AC133" s="15">
        <f t="shared" si="9"/>
        <v>120</v>
      </c>
      <c r="AD133" s="15">
        <f t="shared" si="9"/>
        <v>122</v>
      </c>
      <c r="AE133" s="15">
        <f t="shared" si="9"/>
        <v>544</v>
      </c>
      <c r="AF133" s="15">
        <f>SUM(AF135:AF152)</f>
        <v>512</v>
      </c>
      <c r="AG133" s="15">
        <f>SUM(AG135:AG152)</f>
        <v>20</v>
      </c>
      <c r="AH133" s="15">
        <f>SUM(AH135:AH152)</f>
        <v>532</v>
      </c>
      <c r="AI133" s="15">
        <f t="shared" si="9"/>
        <v>971</v>
      </c>
      <c r="AJ133" s="15">
        <f t="shared" si="9"/>
        <v>98</v>
      </c>
      <c r="AK133" s="15">
        <f t="shared" si="9"/>
        <v>92</v>
      </c>
      <c r="AL133" s="15">
        <f t="shared" si="9"/>
        <v>91</v>
      </c>
      <c r="AM133" s="15">
        <f t="shared" si="9"/>
        <v>1</v>
      </c>
    </row>
    <row r="134" spans="1:39">
      <c r="A134" s="78"/>
      <c r="B134" s="74"/>
      <c r="C134" s="78"/>
      <c r="D134" s="78"/>
      <c r="E134" s="78"/>
      <c r="F134" s="78"/>
      <c r="G134" s="78"/>
      <c r="H134" s="74"/>
      <c r="I134" s="78"/>
      <c r="J134" s="78"/>
      <c r="K134" s="77"/>
      <c r="L134" s="77"/>
      <c r="M134" s="78"/>
      <c r="N134" s="204"/>
      <c r="O134" s="78"/>
      <c r="P134" s="78"/>
      <c r="Q134" s="74"/>
      <c r="R134" s="78"/>
      <c r="S134" s="78"/>
      <c r="T134" s="74"/>
      <c r="U134" s="78"/>
      <c r="V134" s="78"/>
      <c r="W134" s="77"/>
      <c r="X134" s="77"/>
      <c r="Y134" s="78"/>
      <c r="Z134" s="204"/>
      <c r="AA134" s="78"/>
      <c r="AB134" s="78"/>
      <c r="AC134" s="78"/>
      <c r="AD134" s="78"/>
      <c r="AE134" s="78"/>
      <c r="AF134" s="78"/>
      <c r="AG134" s="78"/>
      <c r="AH134" s="78"/>
      <c r="AI134" s="74"/>
      <c r="AJ134" s="74"/>
      <c r="AK134" s="78"/>
      <c r="AL134" s="78"/>
      <c r="AM134" s="78"/>
    </row>
    <row r="135" spans="1:39" s="276" customFormat="1" ht="14.5" customHeight="1">
      <c r="A135" s="14" t="s">
        <v>318</v>
      </c>
      <c r="B135" s="14" t="s">
        <v>251</v>
      </c>
      <c r="C135" s="14">
        <v>1065</v>
      </c>
      <c r="D135" s="14">
        <v>573</v>
      </c>
      <c r="E135" s="14">
        <v>903</v>
      </c>
      <c r="F135" s="14">
        <v>438</v>
      </c>
      <c r="G135" s="14">
        <v>982</v>
      </c>
      <c r="H135" s="14">
        <v>520</v>
      </c>
      <c r="I135" s="14">
        <v>997</v>
      </c>
      <c r="J135" s="14">
        <v>479</v>
      </c>
      <c r="K135" s="473">
        <v>3947</v>
      </c>
      <c r="L135" s="480">
        <v>2010</v>
      </c>
      <c r="M135" s="14" t="s">
        <v>318</v>
      </c>
      <c r="N135" s="14" t="s">
        <v>251</v>
      </c>
      <c r="O135" s="14">
        <v>24</v>
      </c>
      <c r="P135" s="14">
        <v>13</v>
      </c>
      <c r="Q135" s="5">
        <v>35</v>
      </c>
      <c r="R135" s="14">
        <v>18</v>
      </c>
      <c r="S135" s="14">
        <v>39</v>
      </c>
      <c r="T135" s="5">
        <v>23</v>
      </c>
      <c r="U135" s="14">
        <v>199</v>
      </c>
      <c r="V135" s="14">
        <v>107</v>
      </c>
      <c r="W135" s="473">
        <v>297</v>
      </c>
      <c r="X135" s="473">
        <v>161</v>
      </c>
      <c r="Y135" s="14" t="s">
        <v>318</v>
      </c>
      <c r="Z135" s="14" t="s">
        <v>251</v>
      </c>
      <c r="AA135" s="14">
        <v>21</v>
      </c>
      <c r="AB135" s="14">
        <v>18</v>
      </c>
      <c r="AC135" s="14">
        <v>20</v>
      </c>
      <c r="AD135" s="14">
        <v>19</v>
      </c>
      <c r="AE135" s="14">
        <v>78</v>
      </c>
      <c r="AF135" s="14">
        <v>85</v>
      </c>
      <c r="AG135" s="14">
        <v>0</v>
      </c>
      <c r="AH135" s="14">
        <v>85</v>
      </c>
      <c r="AI135" s="14">
        <v>150</v>
      </c>
      <c r="AJ135" s="14">
        <v>11</v>
      </c>
      <c r="AK135" s="14">
        <v>11</v>
      </c>
      <c r="AL135" s="14">
        <v>11</v>
      </c>
      <c r="AM135" s="14">
        <v>0</v>
      </c>
    </row>
    <row r="136" spans="1:39" ht="14.5" customHeight="1">
      <c r="A136" s="14" t="s">
        <v>318</v>
      </c>
      <c r="B136" s="14" t="s">
        <v>48</v>
      </c>
      <c r="C136" s="14">
        <v>1035</v>
      </c>
      <c r="D136" s="14">
        <v>523</v>
      </c>
      <c r="E136" s="14">
        <v>741</v>
      </c>
      <c r="F136" s="14">
        <v>357</v>
      </c>
      <c r="G136" s="14">
        <v>458</v>
      </c>
      <c r="H136" s="14">
        <v>232</v>
      </c>
      <c r="I136" s="14">
        <v>428</v>
      </c>
      <c r="J136" s="14">
        <v>219</v>
      </c>
      <c r="K136" s="473">
        <v>2662</v>
      </c>
      <c r="L136" s="480">
        <v>1331</v>
      </c>
      <c r="M136" s="14" t="s">
        <v>318</v>
      </c>
      <c r="N136" s="14" t="s">
        <v>48</v>
      </c>
      <c r="O136" s="14">
        <v>22</v>
      </c>
      <c r="P136" s="14">
        <v>10</v>
      </c>
      <c r="Q136" s="5">
        <v>36</v>
      </c>
      <c r="R136" s="14">
        <v>15</v>
      </c>
      <c r="S136" s="14">
        <v>22</v>
      </c>
      <c r="T136" s="5">
        <v>12</v>
      </c>
      <c r="U136" s="14">
        <v>52</v>
      </c>
      <c r="V136" s="14">
        <v>26</v>
      </c>
      <c r="W136" s="473">
        <v>132</v>
      </c>
      <c r="X136" s="473">
        <v>63</v>
      </c>
      <c r="Y136" s="14" t="s">
        <v>318</v>
      </c>
      <c r="Z136" s="14" t="s">
        <v>48</v>
      </c>
      <c r="AA136" s="14">
        <v>23</v>
      </c>
      <c r="AB136" s="14">
        <v>21</v>
      </c>
      <c r="AC136" s="14">
        <v>14</v>
      </c>
      <c r="AD136" s="14">
        <v>16</v>
      </c>
      <c r="AE136" s="14">
        <v>74</v>
      </c>
      <c r="AF136" s="14">
        <v>62</v>
      </c>
      <c r="AG136" s="14">
        <v>3</v>
      </c>
      <c r="AH136" s="14">
        <v>65</v>
      </c>
      <c r="AI136" s="14">
        <v>117</v>
      </c>
      <c r="AJ136" s="14">
        <v>7</v>
      </c>
      <c r="AK136" s="14">
        <v>16</v>
      </c>
      <c r="AL136" s="14">
        <v>16</v>
      </c>
      <c r="AM136" s="14">
        <v>0</v>
      </c>
    </row>
    <row r="137" spans="1:39" ht="14.5" customHeight="1">
      <c r="A137" s="14" t="s">
        <v>318</v>
      </c>
      <c r="B137" s="14" t="s">
        <v>229</v>
      </c>
      <c r="C137" s="14">
        <v>62</v>
      </c>
      <c r="D137" s="14">
        <v>24</v>
      </c>
      <c r="E137" s="14">
        <v>56</v>
      </c>
      <c r="F137" s="14">
        <v>28</v>
      </c>
      <c r="G137" s="14">
        <v>77</v>
      </c>
      <c r="H137" s="14">
        <v>40</v>
      </c>
      <c r="I137" s="14">
        <v>77</v>
      </c>
      <c r="J137" s="14">
        <v>29</v>
      </c>
      <c r="K137" s="473">
        <v>272</v>
      </c>
      <c r="L137" s="480">
        <v>121</v>
      </c>
      <c r="M137" s="14" t="s">
        <v>318</v>
      </c>
      <c r="N137" s="14" t="s">
        <v>229</v>
      </c>
      <c r="O137" s="14">
        <v>2</v>
      </c>
      <c r="P137" s="14">
        <v>1</v>
      </c>
      <c r="Q137" s="5">
        <v>1</v>
      </c>
      <c r="R137" s="14">
        <v>0</v>
      </c>
      <c r="S137" s="14">
        <v>0</v>
      </c>
      <c r="T137" s="5">
        <v>0</v>
      </c>
      <c r="U137" s="14">
        <v>29</v>
      </c>
      <c r="V137" s="14">
        <v>9</v>
      </c>
      <c r="W137" s="473">
        <v>32</v>
      </c>
      <c r="X137" s="473">
        <v>10</v>
      </c>
      <c r="Y137" s="14" t="s">
        <v>318</v>
      </c>
      <c r="Z137" s="14" t="s">
        <v>229</v>
      </c>
      <c r="AA137" s="14">
        <v>1</v>
      </c>
      <c r="AB137" s="14">
        <v>1</v>
      </c>
      <c r="AC137" s="14">
        <v>1</v>
      </c>
      <c r="AD137" s="14">
        <v>2</v>
      </c>
      <c r="AE137" s="14">
        <v>5</v>
      </c>
      <c r="AF137" s="14">
        <v>5</v>
      </c>
      <c r="AG137" s="14">
        <v>0</v>
      </c>
      <c r="AH137" s="14">
        <v>5</v>
      </c>
      <c r="AI137" s="14">
        <v>6</v>
      </c>
      <c r="AJ137" s="14">
        <v>0</v>
      </c>
      <c r="AK137" s="14">
        <v>1</v>
      </c>
      <c r="AL137" s="14">
        <v>1</v>
      </c>
      <c r="AM137" s="14">
        <v>0</v>
      </c>
    </row>
    <row r="138" spans="1:39" ht="14.5" customHeight="1">
      <c r="A138" s="14" t="s">
        <v>318</v>
      </c>
      <c r="B138" s="14" t="s">
        <v>230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473">
        <v>0</v>
      </c>
      <c r="L138" s="480">
        <v>0</v>
      </c>
      <c r="M138" s="14" t="s">
        <v>318</v>
      </c>
      <c r="N138" s="14" t="s">
        <v>230</v>
      </c>
      <c r="O138" s="14">
        <v>0</v>
      </c>
      <c r="P138" s="14">
        <v>0</v>
      </c>
      <c r="Q138" s="5">
        <v>0</v>
      </c>
      <c r="R138" s="14">
        <v>0</v>
      </c>
      <c r="S138" s="14">
        <v>0</v>
      </c>
      <c r="T138" s="5">
        <v>0</v>
      </c>
      <c r="U138" s="14">
        <v>0</v>
      </c>
      <c r="V138" s="14">
        <v>0</v>
      </c>
      <c r="W138" s="473">
        <v>0</v>
      </c>
      <c r="X138" s="473">
        <v>0</v>
      </c>
      <c r="Y138" s="14" t="s">
        <v>318</v>
      </c>
      <c r="Z138" s="14" t="s">
        <v>230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</row>
    <row r="139" spans="1:39" ht="14.5" customHeight="1">
      <c r="A139" s="14" t="s">
        <v>318</v>
      </c>
      <c r="B139" s="14" t="s">
        <v>49</v>
      </c>
      <c r="C139" s="14">
        <v>886</v>
      </c>
      <c r="D139" s="14">
        <v>459</v>
      </c>
      <c r="E139" s="14">
        <v>658</v>
      </c>
      <c r="F139" s="14">
        <v>330</v>
      </c>
      <c r="G139" s="14">
        <v>605</v>
      </c>
      <c r="H139" s="14">
        <v>319</v>
      </c>
      <c r="I139" s="14">
        <v>671</v>
      </c>
      <c r="J139" s="14">
        <v>338</v>
      </c>
      <c r="K139" s="473">
        <v>2820</v>
      </c>
      <c r="L139" s="480">
        <v>1446</v>
      </c>
      <c r="M139" s="14" t="s">
        <v>318</v>
      </c>
      <c r="N139" s="14" t="s">
        <v>49</v>
      </c>
      <c r="O139" s="14">
        <v>60</v>
      </c>
      <c r="P139" s="14">
        <v>33</v>
      </c>
      <c r="Q139" s="5">
        <v>39</v>
      </c>
      <c r="R139" s="14">
        <v>15</v>
      </c>
      <c r="S139" s="14">
        <v>41</v>
      </c>
      <c r="T139" s="5">
        <v>22</v>
      </c>
      <c r="U139" s="14">
        <v>120</v>
      </c>
      <c r="V139" s="14">
        <v>59</v>
      </c>
      <c r="W139" s="473">
        <v>260</v>
      </c>
      <c r="X139" s="473">
        <v>129</v>
      </c>
      <c r="Y139" s="14" t="s">
        <v>318</v>
      </c>
      <c r="Z139" s="14" t="s">
        <v>49</v>
      </c>
      <c r="AA139" s="14">
        <v>19</v>
      </c>
      <c r="AB139" s="14">
        <v>14</v>
      </c>
      <c r="AC139" s="14">
        <v>14</v>
      </c>
      <c r="AD139" s="14">
        <v>15</v>
      </c>
      <c r="AE139" s="14">
        <v>62</v>
      </c>
      <c r="AF139" s="14">
        <v>62</v>
      </c>
      <c r="AG139" s="14">
        <v>0</v>
      </c>
      <c r="AH139" s="14">
        <v>62</v>
      </c>
      <c r="AI139" s="14">
        <v>76</v>
      </c>
      <c r="AJ139" s="14">
        <v>7</v>
      </c>
      <c r="AK139" s="14">
        <v>10</v>
      </c>
      <c r="AL139" s="14">
        <v>10</v>
      </c>
      <c r="AM139" s="14">
        <v>0</v>
      </c>
    </row>
    <row r="140" spans="1:39" ht="14.5" customHeight="1">
      <c r="A140" s="500" t="s">
        <v>319</v>
      </c>
      <c r="B140" s="500" t="s">
        <v>320</v>
      </c>
      <c r="C140" s="500">
        <v>886</v>
      </c>
      <c r="D140" s="500">
        <v>437</v>
      </c>
      <c r="E140" s="500">
        <v>615</v>
      </c>
      <c r="F140" s="500">
        <v>318</v>
      </c>
      <c r="G140" s="500">
        <v>427</v>
      </c>
      <c r="H140" s="500">
        <v>217</v>
      </c>
      <c r="I140" s="500">
        <v>305</v>
      </c>
      <c r="J140" s="500">
        <v>155</v>
      </c>
      <c r="K140" s="502">
        <v>2233</v>
      </c>
      <c r="L140" s="503">
        <v>1127</v>
      </c>
      <c r="M140" s="500" t="s">
        <v>319</v>
      </c>
      <c r="N140" s="500" t="s">
        <v>320</v>
      </c>
      <c r="O140" s="500">
        <v>78</v>
      </c>
      <c r="P140" s="500">
        <v>35</v>
      </c>
      <c r="Q140" s="501">
        <v>46</v>
      </c>
      <c r="R140" s="500">
        <v>22</v>
      </c>
      <c r="S140" s="500">
        <v>43</v>
      </c>
      <c r="T140" s="501">
        <v>25</v>
      </c>
      <c r="U140" s="500">
        <v>61</v>
      </c>
      <c r="V140" s="500">
        <v>35</v>
      </c>
      <c r="W140" s="500">
        <v>228</v>
      </c>
      <c r="X140" s="500">
        <v>117</v>
      </c>
      <c r="Y140" s="500" t="s">
        <v>319</v>
      </c>
      <c r="Z140" s="500" t="s">
        <v>320</v>
      </c>
      <c r="AA140" s="500">
        <v>14</v>
      </c>
      <c r="AB140" s="500">
        <v>11</v>
      </c>
      <c r="AC140" s="500">
        <v>8</v>
      </c>
      <c r="AD140" s="500">
        <v>6</v>
      </c>
      <c r="AE140" s="500">
        <v>39</v>
      </c>
      <c r="AF140" s="500">
        <v>35</v>
      </c>
      <c r="AG140" s="500">
        <v>0</v>
      </c>
      <c r="AH140" s="500">
        <v>35</v>
      </c>
      <c r="AI140" s="500">
        <v>77</v>
      </c>
      <c r="AJ140" s="500">
        <v>5</v>
      </c>
      <c r="AK140" s="500">
        <v>6</v>
      </c>
      <c r="AL140" s="500">
        <v>6</v>
      </c>
      <c r="AM140" s="500">
        <v>0</v>
      </c>
    </row>
    <row r="141" spans="1:39" ht="14.5" customHeight="1">
      <c r="A141" s="14" t="s">
        <v>319</v>
      </c>
      <c r="B141" s="14" t="s">
        <v>321</v>
      </c>
      <c r="C141" s="14">
        <v>388</v>
      </c>
      <c r="D141" s="14">
        <v>196</v>
      </c>
      <c r="E141" s="14">
        <v>255</v>
      </c>
      <c r="F141" s="14">
        <v>112</v>
      </c>
      <c r="G141" s="14">
        <v>168</v>
      </c>
      <c r="H141" s="14">
        <v>85</v>
      </c>
      <c r="I141" s="14">
        <v>151</v>
      </c>
      <c r="J141" s="14">
        <v>68</v>
      </c>
      <c r="K141" s="473">
        <v>962</v>
      </c>
      <c r="L141" s="480">
        <v>461</v>
      </c>
      <c r="M141" s="14" t="s">
        <v>319</v>
      </c>
      <c r="N141" s="14" t="s">
        <v>321</v>
      </c>
      <c r="O141" s="14">
        <v>46</v>
      </c>
      <c r="P141" s="14">
        <v>19</v>
      </c>
      <c r="Q141" s="5">
        <v>20</v>
      </c>
      <c r="R141" s="14">
        <v>8</v>
      </c>
      <c r="S141" s="14">
        <v>23</v>
      </c>
      <c r="T141" s="5">
        <v>12</v>
      </c>
      <c r="U141" s="14">
        <v>44</v>
      </c>
      <c r="V141" s="14">
        <v>25</v>
      </c>
      <c r="W141" s="473">
        <v>133</v>
      </c>
      <c r="X141" s="473">
        <v>64</v>
      </c>
      <c r="Y141" s="14" t="s">
        <v>319</v>
      </c>
      <c r="Z141" s="14" t="s">
        <v>321</v>
      </c>
      <c r="AA141" s="14">
        <v>7</v>
      </c>
      <c r="AB141" s="14">
        <v>4</v>
      </c>
      <c r="AC141" s="14">
        <v>3</v>
      </c>
      <c r="AD141" s="14">
        <v>3</v>
      </c>
      <c r="AE141" s="14">
        <v>17</v>
      </c>
      <c r="AF141" s="14">
        <v>14</v>
      </c>
      <c r="AG141" s="14">
        <v>2</v>
      </c>
      <c r="AH141" s="14">
        <v>16</v>
      </c>
      <c r="AI141" s="14">
        <v>30</v>
      </c>
      <c r="AJ141" s="14">
        <v>3</v>
      </c>
      <c r="AK141" s="14">
        <v>4</v>
      </c>
      <c r="AL141" s="14">
        <v>4</v>
      </c>
      <c r="AM141" s="14">
        <v>0</v>
      </c>
    </row>
    <row r="142" spans="1:39" ht="14.5" customHeight="1">
      <c r="A142" s="14" t="s">
        <v>319</v>
      </c>
      <c r="B142" s="14" t="s">
        <v>252</v>
      </c>
      <c r="C142" s="14">
        <v>654</v>
      </c>
      <c r="D142" s="14">
        <v>355</v>
      </c>
      <c r="E142" s="14">
        <v>400</v>
      </c>
      <c r="F142" s="14">
        <v>218</v>
      </c>
      <c r="G142" s="14">
        <v>368</v>
      </c>
      <c r="H142" s="14">
        <v>197</v>
      </c>
      <c r="I142" s="14">
        <v>302</v>
      </c>
      <c r="J142" s="14">
        <v>135</v>
      </c>
      <c r="K142" s="473">
        <v>1724</v>
      </c>
      <c r="L142" s="480">
        <v>905</v>
      </c>
      <c r="M142" s="14" t="s">
        <v>319</v>
      </c>
      <c r="N142" s="14" t="s">
        <v>252</v>
      </c>
      <c r="O142" s="14">
        <v>63</v>
      </c>
      <c r="P142" s="14">
        <v>43</v>
      </c>
      <c r="Q142" s="5">
        <v>14</v>
      </c>
      <c r="R142" s="14">
        <v>11</v>
      </c>
      <c r="S142" s="14">
        <v>56</v>
      </c>
      <c r="T142" s="5">
        <v>31</v>
      </c>
      <c r="U142" s="14">
        <v>62</v>
      </c>
      <c r="V142" s="14">
        <v>34</v>
      </c>
      <c r="W142" s="473">
        <v>195</v>
      </c>
      <c r="X142" s="473">
        <v>119</v>
      </c>
      <c r="Y142" s="14" t="s">
        <v>319</v>
      </c>
      <c r="Z142" s="14" t="s">
        <v>252</v>
      </c>
      <c r="AA142" s="14">
        <v>11</v>
      </c>
      <c r="AB142" s="14">
        <v>7</v>
      </c>
      <c r="AC142" s="14">
        <v>7</v>
      </c>
      <c r="AD142" s="14">
        <v>6</v>
      </c>
      <c r="AE142" s="14">
        <v>31</v>
      </c>
      <c r="AF142" s="14">
        <v>27</v>
      </c>
      <c r="AG142" s="14">
        <v>3</v>
      </c>
      <c r="AH142" s="14">
        <v>30</v>
      </c>
      <c r="AI142" s="14">
        <v>56</v>
      </c>
      <c r="AJ142" s="14">
        <v>12</v>
      </c>
      <c r="AK142" s="14">
        <v>4</v>
      </c>
      <c r="AL142" s="14">
        <v>4</v>
      </c>
      <c r="AM142" s="14">
        <v>0</v>
      </c>
    </row>
    <row r="143" spans="1:39" ht="14.5" customHeight="1">
      <c r="A143" s="14" t="s">
        <v>319</v>
      </c>
      <c r="B143" s="14" t="s">
        <v>322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473">
        <v>0</v>
      </c>
      <c r="L143" s="480">
        <v>0</v>
      </c>
      <c r="M143" s="14" t="s">
        <v>319</v>
      </c>
      <c r="N143" s="14" t="s">
        <v>322</v>
      </c>
      <c r="O143" s="14">
        <v>0</v>
      </c>
      <c r="P143" s="14">
        <v>0</v>
      </c>
      <c r="Q143" s="5">
        <v>0</v>
      </c>
      <c r="R143" s="14">
        <v>0</v>
      </c>
      <c r="S143" s="14">
        <v>0</v>
      </c>
      <c r="T143" s="5">
        <v>0</v>
      </c>
      <c r="U143" s="14">
        <v>0</v>
      </c>
      <c r="V143" s="14">
        <v>0</v>
      </c>
      <c r="W143" s="473">
        <v>0</v>
      </c>
      <c r="X143" s="473">
        <v>0</v>
      </c>
      <c r="Y143" s="14" t="s">
        <v>319</v>
      </c>
      <c r="Z143" s="14" t="s">
        <v>322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</row>
    <row r="144" spans="1:39" ht="14.5" customHeight="1">
      <c r="A144" s="14" t="s">
        <v>319</v>
      </c>
      <c r="B144" s="14" t="s">
        <v>253</v>
      </c>
      <c r="C144" s="14">
        <v>209</v>
      </c>
      <c r="D144" s="14">
        <v>117</v>
      </c>
      <c r="E144" s="14">
        <v>170</v>
      </c>
      <c r="F144" s="14">
        <v>87</v>
      </c>
      <c r="G144" s="14">
        <v>103</v>
      </c>
      <c r="H144" s="14">
        <v>49</v>
      </c>
      <c r="I144" s="14">
        <v>118</v>
      </c>
      <c r="J144" s="14">
        <v>58</v>
      </c>
      <c r="K144" s="473">
        <v>600</v>
      </c>
      <c r="L144" s="480">
        <v>311</v>
      </c>
      <c r="M144" s="14" t="s">
        <v>319</v>
      </c>
      <c r="N144" s="14" t="s">
        <v>253</v>
      </c>
      <c r="O144" s="14">
        <v>22</v>
      </c>
      <c r="P144" s="14">
        <v>11</v>
      </c>
      <c r="Q144" s="5">
        <v>12</v>
      </c>
      <c r="R144" s="14">
        <v>5</v>
      </c>
      <c r="S144" s="14">
        <v>4</v>
      </c>
      <c r="T144" s="5">
        <v>2</v>
      </c>
      <c r="U144" s="14">
        <v>11</v>
      </c>
      <c r="V144" s="14">
        <v>7</v>
      </c>
      <c r="W144" s="473">
        <v>49</v>
      </c>
      <c r="X144" s="473">
        <v>25</v>
      </c>
      <c r="Y144" s="14" t="s">
        <v>319</v>
      </c>
      <c r="Z144" s="14" t="s">
        <v>253</v>
      </c>
      <c r="AA144" s="14">
        <v>5</v>
      </c>
      <c r="AB144" s="14">
        <v>4</v>
      </c>
      <c r="AC144" s="14">
        <v>3</v>
      </c>
      <c r="AD144" s="14">
        <v>3</v>
      </c>
      <c r="AE144" s="14">
        <v>15</v>
      </c>
      <c r="AF144" s="14">
        <v>13</v>
      </c>
      <c r="AG144" s="14">
        <v>2</v>
      </c>
      <c r="AH144" s="14">
        <v>15</v>
      </c>
      <c r="AI144" s="14">
        <v>30</v>
      </c>
      <c r="AJ144" s="14">
        <v>2</v>
      </c>
      <c r="AK144" s="14">
        <v>3</v>
      </c>
      <c r="AL144" s="14">
        <v>3</v>
      </c>
      <c r="AM144" s="14">
        <v>0</v>
      </c>
    </row>
    <row r="145" spans="1:39" ht="14.5" customHeight="1">
      <c r="A145" s="14" t="s">
        <v>319</v>
      </c>
      <c r="B145" s="14" t="s">
        <v>234</v>
      </c>
      <c r="C145" s="14">
        <v>236</v>
      </c>
      <c r="D145" s="14">
        <v>126</v>
      </c>
      <c r="E145" s="14">
        <v>100</v>
      </c>
      <c r="F145" s="14">
        <v>49</v>
      </c>
      <c r="G145" s="14">
        <v>87</v>
      </c>
      <c r="H145" s="14">
        <v>43</v>
      </c>
      <c r="I145" s="14">
        <v>126</v>
      </c>
      <c r="J145" s="14">
        <v>66</v>
      </c>
      <c r="K145" s="473">
        <v>549</v>
      </c>
      <c r="L145" s="480">
        <v>284</v>
      </c>
      <c r="M145" s="14" t="s">
        <v>319</v>
      </c>
      <c r="N145" s="14" t="s">
        <v>234</v>
      </c>
      <c r="O145" s="14">
        <v>28</v>
      </c>
      <c r="P145" s="14">
        <v>11</v>
      </c>
      <c r="Q145" s="5">
        <v>1</v>
      </c>
      <c r="R145" s="14">
        <v>1</v>
      </c>
      <c r="S145" s="14">
        <v>2</v>
      </c>
      <c r="T145" s="5">
        <v>1</v>
      </c>
      <c r="U145" s="14">
        <v>22</v>
      </c>
      <c r="V145" s="14">
        <v>17</v>
      </c>
      <c r="W145" s="473">
        <v>53</v>
      </c>
      <c r="X145" s="473">
        <v>30</v>
      </c>
      <c r="Y145" s="14" t="s">
        <v>319</v>
      </c>
      <c r="Z145" s="14" t="s">
        <v>234</v>
      </c>
      <c r="AA145" s="14">
        <v>5</v>
      </c>
      <c r="AB145" s="14">
        <v>2</v>
      </c>
      <c r="AC145" s="14">
        <v>2</v>
      </c>
      <c r="AD145" s="14">
        <v>3</v>
      </c>
      <c r="AE145" s="14">
        <v>12</v>
      </c>
      <c r="AF145" s="14">
        <v>12</v>
      </c>
      <c r="AG145" s="14">
        <v>0</v>
      </c>
      <c r="AH145" s="14">
        <v>12</v>
      </c>
      <c r="AI145" s="14">
        <v>11</v>
      </c>
      <c r="AJ145" s="14">
        <v>2</v>
      </c>
      <c r="AK145" s="14">
        <v>2</v>
      </c>
      <c r="AL145" s="14">
        <v>2</v>
      </c>
      <c r="AM145" s="14">
        <v>0</v>
      </c>
    </row>
    <row r="146" spans="1:39" ht="14.5" customHeight="1">
      <c r="A146" s="14" t="s">
        <v>440</v>
      </c>
      <c r="B146" s="14" t="s">
        <v>323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473">
        <v>0</v>
      </c>
      <c r="L146" s="480">
        <v>0</v>
      </c>
      <c r="M146" s="14" t="s">
        <v>440</v>
      </c>
      <c r="N146" s="14" t="s">
        <v>323</v>
      </c>
      <c r="O146" s="14">
        <v>0</v>
      </c>
      <c r="P146" s="14">
        <v>0</v>
      </c>
      <c r="Q146" s="5">
        <v>0</v>
      </c>
      <c r="R146" s="14">
        <v>0</v>
      </c>
      <c r="S146" s="14">
        <v>0</v>
      </c>
      <c r="T146" s="5">
        <v>0</v>
      </c>
      <c r="U146" s="14">
        <v>0</v>
      </c>
      <c r="V146" s="14">
        <v>0</v>
      </c>
      <c r="W146" s="473">
        <v>0</v>
      </c>
      <c r="X146" s="473">
        <v>0</v>
      </c>
      <c r="Y146" s="14" t="s">
        <v>440</v>
      </c>
      <c r="Z146" s="14" t="s">
        <v>323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</row>
    <row r="147" spans="1:39" ht="14.5" customHeight="1">
      <c r="A147" s="14" t="s">
        <v>440</v>
      </c>
      <c r="B147" s="14" t="s">
        <v>231</v>
      </c>
      <c r="C147" s="14">
        <v>153</v>
      </c>
      <c r="D147" s="14">
        <v>88</v>
      </c>
      <c r="E147" s="14">
        <v>110</v>
      </c>
      <c r="F147" s="14">
        <v>56</v>
      </c>
      <c r="G147" s="14">
        <v>74</v>
      </c>
      <c r="H147" s="14">
        <v>37</v>
      </c>
      <c r="I147" s="14">
        <v>33</v>
      </c>
      <c r="J147" s="14">
        <v>16</v>
      </c>
      <c r="K147" s="473">
        <v>370</v>
      </c>
      <c r="L147" s="480">
        <v>197</v>
      </c>
      <c r="M147" s="14" t="s">
        <v>440</v>
      </c>
      <c r="N147" s="14" t="s">
        <v>231</v>
      </c>
      <c r="O147" s="14">
        <v>21</v>
      </c>
      <c r="P147" s="14">
        <v>6</v>
      </c>
      <c r="Q147" s="5">
        <v>10</v>
      </c>
      <c r="R147" s="14">
        <v>5</v>
      </c>
      <c r="S147" s="14">
        <v>9</v>
      </c>
      <c r="T147" s="5">
        <v>6</v>
      </c>
      <c r="U147" s="14">
        <v>0</v>
      </c>
      <c r="V147" s="14">
        <v>0</v>
      </c>
      <c r="W147" s="473">
        <v>40</v>
      </c>
      <c r="X147" s="473">
        <v>17</v>
      </c>
      <c r="Y147" s="14" t="s">
        <v>440</v>
      </c>
      <c r="Z147" s="14" t="s">
        <v>231</v>
      </c>
      <c r="AA147" s="14">
        <v>3</v>
      </c>
      <c r="AB147" s="14">
        <v>2</v>
      </c>
      <c r="AC147" s="14">
        <v>2</v>
      </c>
      <c r="AD147" s="14">
        <v>1</v>
      </c>
      <c r="AE147" s="14">
        <v>8</v>
      </c>
      <c r="AF147" s="14">
        <v>8</v>
      </c>
      <c r="AG147" s="14">
        <v>1</v>
      </c>
      <c r="AH147" s="14">
        <v>9</v>
      </c>
      <c r="AI147" s="14">
        <v>11</v>
      </c>
      <c r="AJ147" s="14">
        <v>2</v>
      </c>
      <c r="AK147" s="14">
        <v>1</v>
      </c>
      <c r="AL147" s="14">
        <v>1</v>
      </c>
      <c r="AM147" s="14">
        <v>0</v>
      </c>
    </row>
    <row r="148" spans="1:39" ht="14.5" customHeight="1">
      <c r="A148" s="14" t="s">
        <v>440</v>
      </c>
      <c r="B148" s="14" t="s">
        <v>232</v>
      </c>
      <c r="C148" s="14">
        <v>53</v>
      </c>
      <c r="D148" s="14">
        <v>22</v>
      </c>
      <c r="E148" s="14">
        <v>55</v>
      </c>
      <c r="F148" s="14">
        <v>25</v>
      </c>
      <c r="G148" s="14">
        <v>48</v>
      </c>
      <c r="H148" s="14">
        <v>27</v>
      </c>
      <c r="I148" s="14">
        <v>76</v>
      </c>
      <c r="J148" s="14">
        <v>36</v>
      </c>
      <c r="K148" s="473">
        <v>232</v>
      </c>
      <c r="L148" s="480">
        <v>110</v>
      </c>
      <c r="M148" s="14" t="s">
        <v>440</v>
      </c>
      <c r="N148" s="14" t="s">
        <v>232</v>
      </c>
      <c r="O148" s="14">
        <v>10</v>
      </c>
      <c r="P148" s="14">
        <v>6</v>
      </c>
      <c r="Q148" s="5">
        <v>12</v>
      </c>
      <c r="R148" s="14">
        <v>5</v>
      </c>
      <c r="S148" s="14">
        <v>15</v>
      </c>
      <c r="T148" s="5">
        <v>7</v>
      </c>
      <c r="U148" s="14">
        <v>35</v>
      </c>
      <c r="V148" s="14">
        <v>20</v>
      </c>
      <c r="W148" s="473">
        <v>72</v>
      </c>
      <c r="X148" s="473">
        <v>38</v>
      </c>
      <c r="Y148" s="14" t="s">
        <v>440</v>
      </c>
      <c r="Z148" s="14" t="s">
        <v>232</v>
      </c>
      <c r="AA148" s="14">
        <v>1</v>
      </c>
      <c r="AB148" s="14">
        <v>1</v>
      </c>
      <c r="AC148" s="14">
        <v>1</v>
      </c>
      <c r="AD148" s="14">
        <v>2</v>
      </c>
      <c r="AE148" s="14">
        <v>5</v>
      </c>
      <c r="AF148" s="14">
        <v>4</v>
      </c>
      <c r="AG148" s="14">
        <v>1</v>
      </c>
      <c r="AH148" s="14">
        <v>5</v>
      </c>
      <c r="AI148" s="14">
        <v>3</v>
      </c>
      <c r="AJ148" s="14">
        <v>0</v>
      </c>
      <c r="AK148" s="14">
        <v>1</v>
      </c>
      <c r="AL148" s="14">
        <v>1</v>
      </c>
      <c r="AM148" s="14">
        <v>0</v>
      </c>
    </row>
    <row r="149" spans="1:39" ht="14.5" customHeight="1">
      <c r="A149" s="14" t="s">
        <v>440</v>
      </c>
      <c r="B149" s="14" t="s">
        <v>174</v>
      </c>
      <c r="C149" s="14">
        <v>2716</v>
      </c>
      <c r="D149" s="14">
        <v>1404</v>
      </c>
      <c r="E149" s="14">
        <v>1842</v>
      </c>
      <c r="F149" s="14">
        <v>971</v>
      </c>
      <c r="G149" s="14">
        <v>1670</v>
      </c>
      <c r="H149" s="14">
        <v>888</v>
      </c>
      <c r="I149" s="14">
        <v>1982</v>
      </c>
      <c r="J149" s="14">
        <v>1009</v>
      </c>
      <c r="K149" s="473">
        <v>8210</v>
      </c>
      <c r="L149" s="480">
        <v>4272</v>
      </c>
      <c r="M149" s="14" t="s">
        <v>440</v>
      </c>
      <c r="N149" s="14" t="s">
        <v>174</v>
      </c>
      <c r="O149" s="14">
        <v>150</v>
      </c>
      <c r="P149" s="14">
        <v>73</v>
      </c>
      <c r="Q149" s="5">
        <v>163</v>
      </c>
      <c r="R149" s="14">
        <v>86</v>
      </c>
      <c r="S149" s="14">
        <v>63</v>
      </c>
      <c r="T149" s="5">
        <v>35</v>
      </c>
      <c r="U149" s="14">
        <v>299</v>
      </c>
      <c r="V149" s="14">
        <v>140</v>
      </c>
      <c r="W149" s="473">
        <v>675</v>
      </c>
      <c r="X149" s="473">
        <v>334</v>
      </c>
      <c r="Y149" s="14" t="s">
        <v>440</v>
      </c>
      <c r="Z149" s="14" t="s">
        <v>174</v>
      </c>
      <c r="AA149" s="14">
        <v>49</v>
      </c>
      <c r="AB149" s="14">
        <v>39</v>
      </c>
      <c r="AC149" s="14">
        <v>39</v>
      </c>
      <c r="AD149" s="14">
        <v>40</v>
      </c>
      <c r="AE149" s="14">
        <v>167</v>
      </c>
      <c r="AF149" s="14">
        <v>157</v>
      </c>
      <c r="AG149" s="14">
        <v>4</v>
      </c>
      <c r="AH149" s="14">
        <v>161</v>
      </c>
      <c r="AI149" s="14">
        <v>346</v>
      </c>
      <c r="AJ149" s="14">
        <v>46</v>
      </c>
      <c r="AK149" s="14">
        <v>24</v>
      </c>
      <c r="AL149" s="14">
        <v>24</v>
      </c>
      <c r="AM149" s="14">
        <v>0</v>
      </c>
    </row>
    <row r="150" spans="1:39" ht="14.5" customHeight="1">
      <c r="A150" s="14" t="s">
        <v>440</v>
      </c>
      <c r="B150" s="14" t="s">
        <v>324</v>
      </c>
      <c r="C150" s="14">
        <v>68</v>
      </c>
      <c r="D150" s="14">
        <v>39</v>
      </c>
      <c r="E150" s="14">
        <v>32</v>
      </c>
      <c r="F150" s="14">
        <v>23</v>
      </c>
      <c r="G150" s="14">
        <v>21</v>
      </c>
      <c r="H150" s="14">
        <v>11</v>
      </c>
      <c r="I150" s="14">
        <v>19</v>
      </c>
      <c r="J150" s="14">
        <v>12</v>
      </c>
      <c r="K150" s="473">
        <v>140</v>
      </c>
      <c r="L150" s="480">
        <v>85</v>
      </c>
      <c r="M150" s="14" t="s">
        <v>440</v>
      </c>
      <c r="N150" s="14" t="s">
        <v>324</v>
      </c>
      <c r="O150" s="14">
        <v>5</v>
      </c>
      <c r="P150" s="14">
        <v>2</v>
      </c>
      <c r="Q150" s="5">
        <v>1</v>
      </c>
      <c r="R150" s="14">
        <v>1</v>
      </c>
      <c r="S150" s="14">
        <v>0</v>
      </c>
      <c r="T150" s="5">
        <v>0</v>
      </c>
      <c r="U150" s="14">
        <v>0</v>
      </c>
      <c r="V150" s="14">
        <v>0</v>
      </c>
      <c r="W150" s="473">
        <v>6</v>
      </c>
      <c r="X150" s="473">
        <v>3</v>
      </c>
      <c r="Y150" s="14" t="s">
        <v>440</v>
      </c>
      <c r="Z150" s="14" t="s">
        <v>324</v>
      </c>
      <c r="AA150" s="14">
        <v>2</v>
      </c>
      <c r="AB150" s="14">
        <v>1</v>
      </c>
      <c r="AC150" s="14">
        <v>1</v>
      </c>
      <c r="AD150" s="14">
        <v>1</v>
      </c>
      <c r="AE150" s="14">
        <v>5</v>
      </c>
      <c r="AF150" s="14">
        <v>5</v>
      </c>
      <c r="AG150" s="14">
        <v>0</v>
      </c>
      <c r="AH150" s="14">
        <v>5</v>
      </c>
      <c r="AI150" s="14">
        <v>9</v>
      </c>
      <c r="AJ150" s="14">
        <v>0</v>
      </c>
      <c r="AK150" s="14">
        <v>2</v>
      </c>
      <c r="AL150" s="14">
        <v>2</v>
      </c>
      <c r="AM150" s="14">
        <v>0</v>
      </c>
    </row>
    <row r="151" spans="1:39" ht="14.5" customHeight="1">
      <c r="A151" s="14" t="s">
        <v>440</v>
      </c>
      <c r="B151" s="14" t="s">
        <v>233</v>
      </c>
      <c r="C151" s="14">
        <v>243</v>
      </c>
      <c r="D151" s="14">
        <v>105</v>
      </c>
      <c r="E151" s="14">
        <v>155</v>
      </c>
      <c r="F151" s="14">
        <v>88</v>
      </c>
      <c r="G151" s="14">
        <v>149</v>
      </c>
      <c r="H151" s="14">
        <v>76</v>
      </c>
      <c r="I151" s="14">
        <v>147</v>
      </c>
      <c r="J151" s="14">
        <v>81</v>
      </c>
      <c r="K151" s="473">
        <v>694</v>
      </c>
      <c r="L151" s="480">
        <v>350</v>
      </c>
      <c r="M151" s="14" t="s">
        <v>440</v>
      </c>
      <c r="N151" s="14" t="s">
        <v>233</v>
      </c>
      <c r="O151" s="14">
        <v>27</v>
      </c>
      <c r="P151" s="14">
        <v>16</v>
      </c>
      <c r="Q151" s="5">
        <v>17</v>
      </c>
      <c r="R151" s="14">
        <v>9</v>
      </c>
      <c r="S151" s="14">
        <v>13</v>
      </c>
      <c r="T151" s="5">
        <v>6</v>
      </c>
      <c r="U151" s="14">
        <v>35</v>
      </c>
      <c r="V151" s="14">
        <v>25</v>
      </c>
      <c r="W151" s="473">
        <v>92</v>
      </c>
      <c r="X151" s="473">
        <v>56</v>
      </c>
      <c r="Y151" s="14" t="s">
        <v>440</v>
      </c>
      <c r="Z151" s="14" t="s">
        <v>233</v>
      </c>
      <c r="AA151" s="14">
        <v>4</v>
      </c>
      <c r="AB151" s="14">
        <v>4</v>
      </c>
      <c r="AC151" s="14">
        <v>3</v>
      </c>
      <c r="AD151" s="14">
        <v>3</v>
      </c>
      <c r="AE151" s="14">
        <v>14</v>
      </c>
      <c r="AF151" s="14">
        <v>15</v>
      </c>
      <c r="AG151" s="14">
        <v>0</v>
      </c>
      <c r="AH151" s="14">
        <v>15</v>
      </c>
      <c r="AI151" s="14">
        <v>18</v>
      </c>
      <c r="AJ151" s="14">
        <v>1</v>
      </c>
      <c r="AK151" s="14">
        <v>2</v>
      </c>
      <c r="AL151" s="14">
        <v>2</v>
      </c>
      <c r="AM151" s="14">
        <v>0</v>
      </c>
    </row>
    <row r="152" spans="1:39" ht="14.5" customHeight="1">
      <c r="A152" s="14" t="s">
        <v>440</v>
      </c>
      <c r="B152" s="14" t="s">
        <v>325</v>
      </c>
      <c r="C152" s="14">
        <v>238</v>
      </c>
      <c r="D152" s="14">
        <v>114</v>
      </c>
      <c r="E152" s="14">
        <v>102</v>
      </c>
      <c r="F152" s="14">
        <v>53</v>
      </c>
      <c r="G152" s="14">
        <v>44</v>
      </c>
      <c r="H152" s="14">
        <v>19</v>
      </c>
      <c r="I152" s="14">
        <v>73</v>
      </c>
      <c r="J152" s="14">
        <v>33</v>
      </c>
      <c r="K152" s="473">
        <v>457</v>
      </c>
      <c r="L152" s="480">
        <v>219</v>
      </c>
      <c r="M152" s="14" t="s">
        <v>440</v>
      </c>
      <c r="N152" s="14" t="s">
        <v>325</v>
      </c>
      <c r="O152" s="14">
        <v>5</v>
      </c>
      <c r="P152" s="14">
        <v>2</v>
      </c>
      <c r="Q152" s="5">
        <v>1</v>
      </c>
      <c r="R152" s="14">
        <v>0</v>
      </c>
      <c r="S152" s="14">
        <v>7</v>
      </c>
      <c r="T152" s="5">
        <v>1</v>
      </c>
      <c r="U152" s="14">
        <v>13</v>
      </c>
      <c r="V152" s="14">
        <v>10</v>
      </c>
      <c r="W152" s="473">
        <v>26</v>
      </c>
      <c r="X152" s="473">
        <v>13</v>
      </c>
      <c r="Y152" s="14" t="s">
        <v>440</v>
      </c>
      <c r="Z152" s="14" t="s">
        <v>325</v>
      </c>
      <c r="AA152" s="14">
        <v>5</v>
      </c>
      <c r="AB152" s="14">
        <v>3</v>
      </c>
      <c r="AC152" s="14">
        <v>2</v>
      </c>
      <c r="AD152" s="14">
        <v>2</v>
      </c>
      <c r="AE152" s="14">
        <v>12</v>
      </c>
      <c r="AF152" s="14">
        <v>8</v>
      </c>
      <c r="AG152" s="14">
        <v>4</v>
      </c>
      <c r="AH152" s="14">
        <v>12</v>
      </c>
      <c r="AI152" s="14">
        <v>31</v>
      </c>
      <c r="AJ152" s="14">
        <v>0</v>
      </c>
      <c r="AK152" s="14">
        <v>5</v>
      </c>
      <c r="AL152" s="14">
        <v>4</v>
      </c>
      <c r="AM152" s="14">
        <v>1</v>
      </c>
    </row>
    <row r="153" spans="1:39">
      <c r="A153" s="143"/>
      <c r="B153" s="137"/>
      <c r="C153" s="143"/>
      <c r="D153" s="143"/>
      <c r="E153" s="143"/>
      <c r="F153" s="143"/>
      <c r="G153" s="143"/>
      <c r="H153" s="137"/>
      <c r="I153" s="143"/>
      <c r="J153" s="143"/>
      <c r="K153" s="267"/>
      <c r="L153" s="481"/>
      <c r="M153" s="143"/>
      <c r="N153" s="65"/>
      <c r="O153" s="143"/>
      <c r="P153" s="143"/>
      <c r="Q153" s="137"/>
      <c r="R153" s="143"/>
      <c r="S153" s="143"/>
      <c r="T153" s="137"/>
      <c r="U153" s="143"/>
      <c r="V153" s="143"/>
      <c r="W153" s="267"/>
      <c r="X153" s="267"/>
      <c r="Y153" s="143"/>
      <c r="Z153" s="65"/>
      <c r="AA153" s="143"/>
      <c r="AB153" s="143"/>
      <c r="AC153" s="143"/>
      <c r="AD153" s="143"/>
      <c r="AE153" s="143"/>
      <c r="AF153" s="143"/>
      <c r="AG153" s="143"/>
      <c r="AH153" s="143"/>
      <c r="AI153" s="137"/>
      <c r="AJ153" s="137"/>
      <c r="AK153" s="143"/>
      <c r="AL153" s="143"/>
      <c r="AM153" s="143"/>
    </row>
    <row r="154" spans="1:39" s="113" customFormat="1">
      <c r="A154" s="108" t="s">
        <v>457</v>
      </c>
      <c r="B154" s="112"/>
      <c r="C154" s="112"/>
      <c r="D154" s="112"/>
      <c r="E154" s="112"/>
      <c r="F154" s="112"/>
      <c r="G154" s="108"/>
      <c r="H154" s="112"/>
      <c r="I154" s="112"/>
      <c r="J154" s="479"/>
      <c r="K154" s="479"/>
      <c r="L154" s="112"/>
      <c r="M154" s="108" t="s">
        <v>458</v>
      </c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 t="s">
        <v>62</v>
      </c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12"/>
      <c r="AL154" s="112"/>
      <c r="AM154" s="112"/>
    </row>
    <row r="155" spans="1:39" s="113" customFormat="1">
      <c r="A155" s="108" t="s">
        <v>190</v>
      </c>
      <c r="B155" s="112"/>
      <c r="C155" s="112"/>
      <c r="D155" s="112"/>
      <c r="E155" s="112"/>
      <c r="F155" s="112"/>
      <c r="G155" s="108"/>
      <c r="H155" s="112"/>
      <c r="I155" s="112"/>
      <c r="J155" s="479"/>
      <c r="K155" s="479"/>
      <c r="L155" s="112"/>
      <c r="M155" s="108" t="s">
        <v>190</v>
      </c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 t="s">
        <v>448</v>
      </c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12"/>
      <c r="AL155" s="112"/>
      <c r="AM155" s="112"/>
    </row>
    <row r="156" spans="1:39" s="113" customFormat="1">
      <c r="A156" s="108" t="s">
        <v>279</v>
      </c>
      <c r="B156" s="112"/>
      <c r="C156" s="112"/>
      <c r="D156" s="112"/>
      <c r="E156" s="112"/>
      <c r="F156" s="112"/>
      <c r="G156" s="108"/>
      <c r="H156" s="112"/>
      <c r="I156" s="112"/>
      <c r="J156" s="479"/>
      <c r="K156" s="479"/>
      <c r="L156" s="112"/>
      <c r="M156" s="108" t="s">
        <v>279</v>
      </c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 t="s">
        <v>279</v>
      </c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12"/>
      <c r="AL156" s="112"/>
      <c r="AM156" s="112"/>
    </row>
    <row r="158" spans="1:39">
      <c r="A158" s="134" t="s">
        <v>265</v>
      </c>
      <c r="I158" s="111" t="s">
        <v>72</v>
      </c>
      <c r="M158" s="134" t="s">
        <v>265</v>
      </c>
      <c r="U158" s="111" t="s">
        <v>72</v>
      </c>
      <c r="Y158" s="134" t="s">
        <v>265</v>
      </c>
      <c r="AL158" s="111" t="s">
        <v>72</v>
      </c>
    </row>
    <row r="160" spans="1:39" s="345" customFormat="1" ht="18" customHeight="1">
      <c r="A160" s="389"/>
      <c r="B160" s="344"/>
      <c r="C160" s="391" t="s">
        <v>82</v>
      </c>
      <c r="D160" s="391"/>
      <c r="E160" s="391" t="s">
        <v>83</v>
      </c>
      <c r="F160" s="391"/>
      <c r="G160" s="391" t="s">
        <v>84</v>
      </c>
      <c r="H160" s="391"/>
      <c r="I160" s="391" t="s">
        <v>85</v>
      </c>
      <c r="J160" s="391"/>
      <c r="K160" s="392" t="s">
        <v>73</v>
      </c>
      <c r="L160" s="392"/>
      <c r="M160" s="389"/>
      <c r="N160" s="344"/>
      <c r="O160" s="391" t="s">
        <v>82</v>
      </c>
      <c r="P160" s="391"/>
      <c r="Q160" s="391" t="s">
        <v>83</v>
      </c>
      <c r="R160" s="391"/>
      <c r="S160" s="391" t="s">
        <v>84</v>
      </c>
      <c r="T160" s="391"/>
      <c r="U160" s="391" t="s">
        <v>85</v>
      </c>
      <c r="V160" s="391"/>
      <c r="W160" s="392" t="s">
        <v>73</v>
      </c>
      <c r="X160" s="392"/>
      <c r="Y160" s="389"/>
      <c r="Z160" s="344"/>
      <c r="AA160" s="573" t="s">
        <v>59</v>
      </c>
      <c r="AB160" s="573"/>
      <c r="AC160" s="573"/>
      <c r="AD160" s="573"/>
      <c r="AE160" s="573"/>
      <c r="AF160" s="315" t="s">
        <v>47</v>
      </c>
      <c r="AG160" s="393"/>
      <c r="AH160" s="315"/>
      <c r="AI160" s="209" t="s">
        <v>445</v>
      </c>
      <c r="AJ160" s="536"/>
      <c r="AK160" s="315" t="s">
        <v>176</v>
      </c>
      <c r="AL160" s="315"/>
      <c r="AM160" s="315"/>
    </row>
    <row r="161" spans="1:39" s="345" customFormat="1" ht="23.25" customHeight="1">
      <c r="A161" s="462" t="s">
        <v>338</v>
      </c>
      <c r="B161" s="463" t="s">
        <v>191</v>
      </c>
      <c r="C161" s="193" t="s">
        <v>257</v>
      </c>
      <c r="D161" s="193" t="s">
        <v>79</v>
      </c>
      <c r="E161" s="193" t="s">
        <v>257</v>
      </c>
      <c r="F161" s="193" t="s">
        <v>79</v>
      </c>
      <c r="G161" s="193" t="s">
        <v>257</v>
      </c>
      <c r="H161" s="193" t="s">
        <v>79</v>
      </c>
      <c r="I161" s="193" t="s">
        <v>257</v>
      </c>
      <c r="J161" s="193" t="s">
        <v>79</v>
      </c>
      <c r="K161" s="195" t="s">
        <v>257</v>
      </c>
      <c r="L161" s="195" t="s">
        <v>79</v>
      </c>
      <c r="M161" s="462" t="s">
        <v>338</v>
      </c>
      <c r="N161" s="463" t="s">
        <v>191</v>
      </c>
      <c r="O161" s="193" t="s">
        <v>257</v>
      </c>
      <c r="P161" s="193" t="s">
        <v>79</v>
      </c>
      <c r="Q161" s="193" t="s">
        <v>257</v>
      </c>
      <c r="R161" s="193" t="s">
        <v>79</v>
      </c>
      <c r="S161" s="193" t="s">
        <v>257</v>
      </c>
      <c r="T161" s="193" t="s">
        <v>79</v>
      </c>
      <c r="U161" s="193" t="s">
        <v>257</v>
      </c>
      <c r="V161" s="193" t="s">
        <v>79</v>
      </c>
      <c r="W161" s="195" t="s">
        <v>257</v>
      </c>
      <c r="X161" s="195" t="s">
        <v>79</v>
      </c>
      <c r="Y161" s="462" t="s">
        <v>338</v>
      </c>
      <c r="Z161" s="463" t="s">
        <v>191</v>
      </c>
      <c r="AA161" s="324" t="s">
        <v>86</v>
      </c>
      <c r="AB161" s="324" t="s">
        <v>87</v>
      </c>
      <c r="AC161" s="324" t="s">
        <v>88</v>
      </c>
      <c r="AD161" s="324" t="s">
        <v>89</v>
      </c>
      <c r="AE161" s="421" t="s">
        <v>73</v>
      </c>
      <c r="AF161" s="271" t="s">
        <v>183</v>
      </c>
      <c r="AG161" s="271" t="s">
        <v>184</v>
      </c>
      <c r="AH161" s="271" t="s">
        <v>182</v>
      </c>
      <c r="AI161" s="272" t="s">
        <v>444</v>
      </c>
      <c r="AJ161" s="271" t="s">
        <v>58</v>
      </c>
      <c r="AK161" s="422" t="s">
        <v>65</v>
      </c>
      <c r="AL161" s="271" t="s">
        <v>63</v>
      </c>
      <c r="AM161" s="422" t="s">
        <v>66</v>
      </c>
    </row>
    <row r="162" spans="1:39">
      <c r="A162" s="142"/>
      <c r="B162" s="72"/>
      <c r="C162" s="142"/>
      <c r="D162" s="142"/>
      <c r="E162" s="142"/>
      <c r="F162" s="142"/>
      <c r="G162" s="142"/>
      <c r="H162" s="72"/>
      <c r="I162" s="142"/>
      <c r="J162" s="142"/>
      <c r="K162" s="478"/>
      <c r="L162" s="478"/>
      <c r="M162" s="142"/>
      <c r="N162" s="178"/>
      <c r="O162" s="142"/>
      <c r="P162" s="142"/>
      <c r="Q162" s="72"/>
      <c r="R162" s="142"/>
      <c r="S162" s="142"/>
      <c r="T162" s="72"/>
      <c r="U162" s="142"/>
      <c r="V162" s="142"/>
      <c r="W162" s="478"/>
      <c r="X162" s="478"/>
      <c r="Y162" s="142"/>
      <c r="Z162" s="178"/>
      <c r="AA162" s="142"/>
      <c r="AB162" s="142"/>
      <c r="AC162" s="142"/>
      <c r="AD162" s="142"/>
      <c r="AE162" s="142"/>
      <c r="AF162" s="180"/>
      <c r="AG162" s="138"/>
      <c r="AH162" s="80"/>
      <c r="AI162" s="40"/>
      <c r="AJ162" s="254"/>
      <c r="AK162" s="4"/>
      <c r="AL162" s="142"/>
      <c r="AM162" s="142"/>
    </row>
    <row r="163" spans="1:39" s="23" customFormat="1">
      <c r="A163" s="15"/>
      <c r="B163" s="8" t="s">
        <v>81</v>
      </c>
      <c r="C163" s="15">
        <f>SUM(C165:C185)</f>
        <v>4689</v>
      </c>
      <c r="D163" s="15">
        <f t="shared" ref="D163:L163" si="10">SUM(D165:D185)</f>
        <v>2397</v>
      </c>
      <c r="E163" s="15">
        <f t="shared" si="10"/>
        <v>3421</v>
      </c>
      <c r="F163" s="15">
        <f t="shared" si="10"/>
        <v>1694</v>
      </c>
      <c r="G163" s="15">
        <f t="shared" si="10"/>
        <v>2909</v>
      </c>
      <c r="H163" s="8">
        <f t="shared" si="10"/>
        <v>1547</v>
      </c>
      <c r="I163" s="15">
        <f t="shared" si="10"/>
        <v>2826</v>
      </c>
      <c r="J163" s="15">
        <f t="shared" si="10"/>
        <v>1407</v>
      </c>
      <c r="K163" s="77">
        <f t="shared" si="10"/>
        <v>13845</v>
      </c>
      <c r="L163" s="77">
        <f t="shared" si="10"/>
        <v>7045</v>
      </c>
      <c r="M163" s="15"/>
      <c r="N163" s="205" t="s">
        <v>81</v>
      </c>
      <c r="O163" s="15">
        <f>SUM(O165:O185)</f>
        <v>473</v>
      </c>
      <c r="P163" s="15">
        <f t="shared" ref="P163:AM163" si="11">SUM(P165:P185)</f>
        <v>233</v>
      </c>
      <c r="Q163" s="8">
        <f t="shared" si="11"/>
        <v>282</v>
      </c>
      <c r="R163" s="15">
        <f t="shared" si="11"/>
        <v>123</v>
      </c>
      <c r="S163" s="15">
        <f t="shared" si="11"/>
        <v>206</v>
      </c>
      <c r="T163" s="8">
        <f t="shared" si="11"/>
        <v>109</v>
      </c>
      <c r="U163" s="15">
        <f t="shared" si="11"/>
        <v>468</v>
      </c>
      <c r="V163" s="15">
        <f t="shared" si="11"/>
        <v>263</v>
      </c>
      <c r="W163" s="77">
        <f t="shared" si="11"/>
        <v>1429</v>
      </c>
      <c r="X163" s="77">
        <f t="shared" si="11"/>
        <v>728</v>
      </c>
      <c r="Y163" s="15"/>
      <c r="Z163" s="205" t="s">
        <v>81</v>
      </c>
      <c r="AA163" s="15">
        <f t="shared" si="11"/>
        <v>100</v>
      </c>
      <c r="AB163" s="15">
        <f t="shared" si="11"/>
        <v>78</v>
      </c>
      <c r="AC163" s="15">
        <f t="shared" si="11"/>
        <v>74</v>
      </c>
      <c r="AD163" s="15">
        <f t="shared" si="11"/>
        <v>68</v>
      </c>
      <c r="AE163" s="15">
        <f t="shared" si="11"/>
        <v>320</v>
      </c>
      <c r="AF163" s="15">
        <f>SUM(AF165:AF185)</f>
        <v>301</v>
      </c>
      <c r="AG163" s="15">
        <f>SUM(AG165:AG185)</f>
        <v>27</v>
      </c>
      <c r="AH163" s="15">
        <f>SUM(AH165:AH185)</f>
        <v>328</v>
      </c>
      <c r="AI163" s="15">
        <f t="shared" si="11"/>
        <v>628</v>
      </c>
      <c r="AJ163" s="15">
        <f>SUM(AJ165:AJ185)</f>
        <v>99</v>
      </c>
      <c r="AK163" s="15">
        <f t="shared" si="11"/>
        <v>62</v>
      </c>
      <c r="AL163" s="15">
        <f t="shared" si="11"/>
        <v>60</v>
      </c>
      <c r="AM163" s="15">
        <f t="shared" si="11"/>
        <v>2</v>
      </c>
    </row>
    <row r="164" spans="1:39">
      <c r="A164" s="78"/>
      <c r="B164" s="74"/>
      <c r="C164" s="78"/>
      <c r="D164" s="78"/>
      <c r="E164" s="78"/>
      <c r="F164" s="78"/>
      <c r="G164" s="78"/>
      <c r="H164" s="74"/>
      <c r="I164" s="78"/>
      <c r="J164" s="78"/>
      <c r="K164" s="77"/>
      <c r="L164" s="77"/>
      <c r="M164" s="78"/>
      <c r="N164" s="204"/>
      <c r="O164" s="78"/>
      <c r="P164" s="78"/>
      <c r="Q164" s="74"/>
      <c r="R164" s="78"/>
      <c r="S164" s="78"/>
      <c r="T164" s="74"/>
      <c r="U164" s="78"/>
      <c r="V164" s="78"/>
      <c r="W164" s="77"/>
      <c r="X164" s="77"/>
      <c r="Y164" s="78"/>
      <c r="Z164" s="204"/>
      <c r="AA164" s="78"/>
      <c r="AB164" s="78"/>
      <c r="AC164" s="78"/>
      <c r="AD164" s="78"/>
      <c r="AE164" s="78"/>
      <c r="AF164" s="78"/>
      <c r="AG164" s="78"/>
      <c r="AH164" s="78"/>
      <c r="AI164" s="74"/>
      <c r="AJ164" s="74"/>
      <c r="AK164" s="78"/>
      <c r="AL164" s="78"/>
      <c r="AM164" s="78"/>
    </row>
    <row r="165" spans="1:39" ht="14.5" customHeight="1">
      <c r="A165" s="14" t="s">
        <v>326</v>
      </c>
      <c r="B165" s="14" t="s">
        <v>327</v>
      </c>
      <c r="C165" s="14">
        <v>245</v>
      </c>
      <c r="D165" s="14">
        <v>132</v>
      </c>
      <c r="E165" s="14">
        <v>164</v>
      </c>
      <c r="F165" s="14">
        <v>92</v>
      </c>
      <c r="G165" s="14">
        <v>107</v>
      </c>
      <c r="H165" s="5">
        <v>58</v>
      </c>
      <c r="I165" s="14">
        <v>104</v>
      </c>
      <c r="J165" s="14">
        <v>46</v>
      </c>
      <c r="K165" s="473">
        <v>620</v>
      </c>
      <c r="L165" s="473">
        <v>328</v>
      </c>
      <c r="M165" s="14" t="s">
        <v>326</v>
      </c>
      <c r="N165" s="14" t="s">
        <v>327</v>
      </c>
      <c r="O165" s="14">
        <v>50</v>
      </c>
      <c r="P165" s="14">
        <v>29</v>
      </c>
      <c r="Q165" s="5">
        <v>15</v>
      </c>
      <c r="R165" s="14">
        <v>12</v>
      </c>
      <c r="S165" s="14">
        <v>7</v>
      </c>
      <c r="T165" s="5">
        <v>4</v>
      </c>
      <c r="U165" s="14">
        <v>18</v>
      </c>
      <c r="V165" s="14">
        <v>9</v>
      </c>
      <c r="W165" s="473">
        <v>90</v>
      </c>
      <c r="X165" s="473">
        <v>54</v>
      </c>
      <c r="Y165" s="14" t="s">
        <v>326</v>
      </c>
      <c r="Z165" s="14" t="s">
        <v>327</v>
      </c>
      <c r="AA165" s="14">
        <v>5</v>
      </c>
      <c r="AB165" s="14">
        <v>3</v>
      </c>
      <c r="AC165" s="14">
        <v>3</v>
      </c>
      <c r="AD165" s="14">
        <v>3</v>
      </c>
      <c r="AE165" s="14">
        <v>14</v>
      </c>
      <c r="AF165" s="14">
        <v>14</v>
      </c>
      <c r="AG165" s="14">
        <v>0</v>
      </c>
      <c r="AH165" s="14">
        <v>14</v>
      </c>
      <c r="AI165" s="14">
        <v>23</v>
      </c>
      <c r="AJ165" s="14">
        <v>1</v>
      </c>
      <c r="AK165" s="14">
        <v>4</v>
      </c>
      <c r="AL165" s="14">
        <v>3</v>
      </c>
      <c r="AM165" s="14">
        <v>1</v>
      </c>
    </row>
    <row r="166" spans="1:39" ht="14.5" customHeight="1">
      <c r="A166" s="14" t="s">
        <v>326</v>
      </c>
      <c r="B166" s="14" t="s">
        <v>235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5">
        <v>0</v>
      </c>
      <c r="I166" s="14">
        <v>0</v>
      </c>
      <c r="J166" s="14">
        <v>0</v>
      </c>
      <c r="K166" s="473">
        <v>0</v>
      </c>
      <c r="L166" s="473">
        <v>0</v>
      </c>
      <c r="M166" s="14" t="s">
        <v>326</v>
      </c>
      <c r="N166" s="14" t="s">
        <v>235</v>
      </c>
      <c r="O166" s="14">
        <v>0</v>
      </c>
      <c r="P166" s="14">
        <v>0</v>
      </c>
      <c r="Q166" s="5">
        <v>0</v>
      </c>
      <c r="R166" s="14">
        <v>0</v>
      </c>
      <c r="S166" s="14">
        <v>0</v>
      </c>
      <c r="T166" s="5">
        <v>0</v>
      </c>
      <c r="U166" s="14">
        <v>0</v>
      </c>
      <c r="V166" s="14">
        <v>0</v>
      </c>
      <c r="W166" s="473">
        <v>0</v>
      </c>
      <c r="X166" s="473">
        <v>0</v>
      </c>
      <c r="Y166" s="14" t="s">
        <v>326</v>
      </c>
      <c r="Z166" s="14" t="s">
        <v>235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</row>
    <row r="167" spans="1:39" ht="14.5" customHeight="1">
      <c r="A167" s="14" t="s">
        <v>326</v>
      </c>
      <c r="B167" s="14" t="s">
        <v>54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5">
        <v>0</v>
      </c>
      <c r="I167" s="14">
        <v>0</v>
      </c>
      <c r="J167" s="14">
        <v>0</v>
      </c>
      <c r="K167" s="473">
        <v>0</v>
      </c>
      <c r="L167" s="473">
        <v>0</v>
      </c>
      <c r="M167" s="14" t="s">
        <v>326</v>
      </c>
      <c r="N167" s="14" t="s">
        <v>54</v>
      </c>
      <c r="O167" s="14">
        <v>0</v>
      </c>
      <c r="P167" s="14">
        <v>0</v>
      </c>
      <c r="Q167" s="5">
        <v>0</v>
      </c>
      <c r="R167" s="14">
        <v>0</v>
      </c>
      <c r="S167" s="14">
        <v>0</v>
      </c>
      <c r="T167" s="5">
        <v>0</v>
      </c>
      <c r="U167" s="14">
        <v>0</v>
      </c>
      <c r="V167" s="14">
        <v>0</v>
      </c>
      <c r="W167" s="473">
        <v>0</v>
      </c>
      <c r="X167" s="473">
        <v>0</v>
      </c>
      <c r="Y167" s="14" t="s">
        <v>326</v>
      </c>
      <c r="Z167" s="14" t="s">
        <v>54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</row>
    <row r="168" spans="1:39" ht="14.5" customHeight="1">
      <c r="A168" s="14" t="s">
        <v>326</v>
      </c>
      <c r="B168" s="14" t="s">
        <v>243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5">
        <v>0</v>
      </c>
      <c r="I168" s="14">
        <v>0</v>
      </c>
      <c r="J168" s="14">
        <v>0</v>
      </c>
      <c r="K168" s="473">
        <v>0</v>
      </c>
      <c r="L168" s="473">
        <v>0</v>
      </c>
      <c r="M168" s="14" t="s">
        <v>326</v>
      </c>
      <c r="N168" s="14" t="s">
        <v>243</v>
      </c>
      <c r="O168" s="14">
        <v>0</v>
      </c>
      <c r="P168" s="14">
        <v>0</v>
      </c>
      <c r="Q168" s="5">
        <v>0</v>
      </c>
      <c r="R168" s="14">
        <v>0</v>
      </c>
      <c r="S168" s="14">
        <v>0</v>
      </c>
      <c r="T168" s="5">
        <v>0</v>
      </c>
      <c r="U168" s="14">
        <v>0</v>
      </c>
      <c r="V168" s="14">
        <v>0</v>
      </c>
      <c r="W168" s="473">
        <v>0</v>
      </c>
      <c r="X168" s="473">
        <v>0</v>
      </c>
      <c r="Y168" s="14" t="s">
        <v>326</v>
      </c>
      <c r="Z168" s="14" t="s">
        <v>243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</row>
    <row r="169" spans="1:39" ht="14.5" customHeight="1">
      <c r="A169" s="14" t="s">
        <v>328</v>
      </c>
      <c r="B169" s="14" t="s">
        <v>329</v>
      </c>
      <c r="C169" s="14">
        <v>289</v>
      </c>
      <c r="D169" s="14">
        <v>154</v>
      </c>
      <c r="E169" s="14">
        <v>186</v>
      </c>
      <c r="F169" s="14">
        <v>81</v>
      </c>
      <c r="G169" s="14">
        <v>184</v>
      </c>
      <c r="H169" s="5">
        <v>90</v>
      </c>
      <c r="I169" s="14">
        <v>214</v>
      </c>
      <c r="J169" s="14">
        <v>92</v>
      </c>
      <c r="K169" s="473">
        <v>873</v>
      </c>
      <c r="L169" s="473">
        <v>417</v>
      </c>
      <c r="M169" s="14" t="s">
        <v>328</v>
      </c>
      <c r="N169" s="14" t="s">
        <v>329</v>
      </c>
      <c r="O169" s="14">
        <v>6</v>
      </c>
      <c r="P169" s="14">
        <v>2</v>
      </c>
      <c r="Q169" s="5">
        <v>3</v>
      </c>
      <c r="R169" s="14">
        <v>0</v>
      </c>
      <c r="S169" s="14">
        <v>2</v>
      </c>
      <c r="T169" s="5">
        <v>0</v>
      </c>
      <c r="U169" s="14">
        <v>62</v>
      </c>
      <c r="V169" s="14">
        <v>29</v>
      </c>
      <c r="W169" s="473">
        <v>73</v>
      </c>
      <c r="X169" s="473">
        <v>31</v>
      </c>
      <c r="Y169" s="14" t="s">
        <v>328</v>
      </c>
      <c r="Z169" s="14" t="s">
        <v>329</v>
      </c>
      <c r="AA169" s="14">
        <v>5</v>
      </c>
      <c r="AB169" s="14">
        <v>3</v>
      </c>
      <c r="AC169" s="14">
        <v>3</v>
      </c>
      <c r="AD169" s="14">
        <v>5</v>
      </c>
      <c r="AE169" s="14">
        <v>16</v>
      </c>
      <c r="AF169" s="14">
        <v>16</v>
      </c>
      <c r="AG169" s="14">
        <v>0</v>
      </c>
      <c r="AH169" s="14">
        <v>16</v>
      </c>
      <c r="AI169" s="14">
        <v>13</v>
      </c>
      <c r="AJ169" s="14">
        <v>1</v>
      </c>
      <c r="AK169" s="14">
        <v>3</v>
      </c>
      <c r="AL169" s="14">
        <v>3</v>
      </c>
      <c r="AM169" s="14">
        <v>0</v>
      </c>
    </row>
    <row r="170" spans="1:39" ht="14.5" customHeight="1">
      <c r="A170" s="14" t="s">
        <v>328</v>
      </c>
      <c r="B170" s="14" t="s">
        <v>330</v>
      </c>
      <c r="C170" s="14">
        <v>223</v>
      </c>
      <c r="D170" s="14">
        <v>118</v>
      </c>
      <c r="E170" s="14">
        <v>144</v>
      </c>
      <c r="F170" s="14">
        <v>71</v>
      </c>
      <c r="G170" s="14">
        <v>152</v>
      </c>
      <c r="H170" s="5">
        <v>77</v>
      </c>
      <c r="I170" s="14">
        <v>106</v>
      </c>
      <c r="J170" s="14">
        <v>57</v>
      </c>
      <c r="K170" s="473">
        <v>625</v>
      </c>
      <c r="L170" s="473">
        <v>323</v>
      </c>
      <c r="M170" s="14" t="s">
        <v>328</v>
      </c>
      <c r="N170" s="14" t="s">
        <v>330</v>
      </c>
      <c r="O170" s="14">
        <v>20</v>
      </c>
      <c r="P170" s="14">
        <v>11</v>
      </c>
      <c r="Q170" s="5">
        <v>2</v>
      </c>
      <c r="R170" s="14">
        <v>2</v>
      </c>
      <c r="S170" s="14">
        <v>1</v>
      </c>
      <c r="T170" s="5">
        <v>0</v>
      </c>
      <c r="U170" s="14">
        <v>31</v>
      </c>
      <c r="V170" s="14">
        <v>15</v>
      </c>
      <c r="W170" s="473">
        <v>54</v>
      </c>
      <c r="X170" s="473">
        <v>28</v>
      </c>
      <c r="Y170" s="14" t="s">
        <v>328</v>
      </c>
      <c r="Z170" s="14" t="s">
        <v>330</v>
      </c>
      <c r="AA170" s="14">
        <v>5</v>
      </c>
      <c r="AB170" s="14">
        <v>3</v>
      </c>
      <c r="AC170" s="14">
        <v>4</v>
      </c>
      <c r="AD170" s="14">
        <v>2</v>
      </c>
      <c r="AE170" s="14">
        <v>14</v>
      </c>
      <c r="AF170" s="14">
        <v>13</v>
      </c>
      <c r="AG170" s="14">
        <v>1</v>
      </c>
      <c r="AH170" s="14">
        <v>14</v>
      </c>
      <c r="AI170" s="14">
        <v>21</v>
      </c>
      <c r="AJ170" s="14">
        <v>0</v>
      </c>
      <c r="AK170" s="14">
        <v>2</v>
      </c>
      <c r="AL170" s="14">
        <v>2</v>
      </c>
      <c r="AM170" s="14">
        <v>0</v>
      </c>
    </row>
    <row r="171" spans="1:39" ht="14.5" customHeight="1">
      <c r="A171" s="14" t="s">
        <v>328</v>
      </c>
      <c r="B171" s="14" t="s">
        <v>331</v>
      </c>
      <c r="C171" s="14">
        <v>673</v>
      </c>
      <c r="D171" s="14">
        <v>334</v>
      </c>
      <c r="E171" s="14">
        <v>435</v>
      </c>
      <c r="F171" s="14">
        <v>204</v>
      </c>
      <c r="G171" s="14">
        <v>415</v>
      </c>
      <c r="H171" s="5">
        <v>194</v>
      </c>
      <c r="I171" s="14">
        <v>408</v>
      </c>
      <c r="J171" s="14">
        <v>209</v>
      </c>
      <c r="K171" s="473">
        <v>1931</v>
      </c>
      <c r="L171" s="473">
        <v>941</v>
      </c>
      <c r="M171" s="14" t="s">
        <v>328</v>
      </c>
      <c r="N171" s="14" t="s">
        <v>331</v>
      </c>
      <c r="O171" s="14">
        <v>41</v>
      </c>
      <c r="P171" s="14">
        <v>15</v>
      </c>
      <c r="Q171" s="5">
        <v>40</v>
      </c>
      <c r="R171" s="14">
        <v>16</v>
      </c>
      <c r="S171" s="14">
        <v>37</v>
      </c>
      <c r="T171" s="5">
        <v>26</v>
      </c>
      <c r="U171" s="14">
        <v>102</v>
      </c>
      <c r="V171" s="14">
        <v>63</v>
      </c>
      <c r="W171" s="473">
        <v>220</v>
      </c>
      <c r="X171" s="473">
        <v>120</v>
      </c>
      <c r="Y171" s="14" t="s">
        <v>328</v>
      </c>
      <c r="Z171" s="14" t="s">
        <v>331</v>
      </c>
      <c r="AA171" s="14">
        <v>12</v>
      </c>
      <c r="AB171" s="14">
        <v>9</v>
      </c>
      <c r="AC171" s="14">
        <v>9</v>
      </c>
      <c r="AD171" s="14">
        <v>7</v>
      </c>
      <c r="AE171" s="14">
        <v>37</v>
      </c>
      <c r="AF171" s="14">
        <v>36</v>
      </c>
      <c r="AG171" s="14">
        <v>5</v>
      </c>
      <c r="AH171" s="14">
        <v>41</v>
      </c>
      <c r="AI171" s="14">
        <v>45</v>
      </c>
      <c r="AJ171" s="14">
        <v>3</v>
      </c>
      <c r="AK171" s="14">
        <v>5</v>
      </c>
      <c r="AL171" s="14">
        <v>5</v>
      </c>
      <c r="AM171" s="14">
        <v>0</v>
      </c>
    </row>
    <row r="172" spans="1:39" ht="14.5" customHeight="1">
      <c r="A172" s="14" t="s">
        <v>332</v>
      </c>
      <c r="B172" s="14" t="s">
        <v>333</v>
      </c>
      <c r="C172" s="14">
        <v>82</v>
      </c>
      <c r="D172" s="14">
        <v>40</v>
      </c>
      <c r="E172" s="14">
        <v>69</v>
      </c>
      <c r="F172" s="14">
        <v>38</v>
      </c>
      <c r="G172" s="14">
        <v>69</v>
      </c>
      <c r="H172" s="5">
        <v>42</v>
      </c>
      <c r="I172" s="14">
        <v>32</v>
      </c>
      <c r="J172" s="14">
        <v>14</v>
      </c>
      <c r="K172" s="473">
        <v>252</v>
      </c>
      <c r="L172" s="473">
        <v>134</v>
      </c>
      <c r="M172" s="14" t="s">
        <v>332</v>
      </c>
      <c r="N172" s="14" t="s">
        <v>333</v>
      </c>
      <c r="O172" s="14">
        <v>6</v>
      </c>
      <c r="P172" s="14">
        <v>3</v>
      </c>
      <c r="Q172" s="5">
        <v>2</v>
      </c>
      <c r="R172" s="14">
        <v>0</v>
      </c>
      <c r="S172" s="14">
        <v>0</v>
      </c>
      <c r="T172" s="5">
        <v>0</v>
      </c>
      <c r="U172" s="14">
        <v>2</v>
      </c>
      <c r="V172" s="14">
        <v>2</v>
      </c>
      <c r="W172" s="473">
        <v>10</v>
      </c>
      <c r="X172" s="473">
        <v>5</v>
      </c>
      <c r="Y172" s="14" t="s">
        <v>332</v>
      </c>
      <c r="Z172" s="14" t="s">
        <v>333</v>
      </c>
      <c r="AA172" s="14">
        <v>2</v>
      </c>
      <c r="AB172" s="14">
        <v>2</v>
      </c>
      <c r="AC172" s="14">
        <v>2</v>
      </c>
      <c r="AD172" s="14">
        <v>1</v>
      </c>
      <c r="AE172" s="14">
        <v>7</v>
      </c>
      <c r="AF172" s="14">
        <v>4</v>
      </c>
      <c r="AG172" s="14">
        <v>3</v>
      </c>
      <c r="AH172" s="14">
        <v>7</v>
      </c>
      <c r="AI172" s="14">
        <v>18</v>
      </c>
      <c r="AJ172" s="14">
        <v>3</v>
      </c>
      <c r="AK172" s="14">
        <v>2</v>
      </c>
      <c r="AL172" s="14">
        <v>2</v>
      </c>
      <c r="AM172" s="14">
        <v>0</v>
      </c>
    </row>
    <row r="173" spans="1:39" ht="14.5" customHeight="1">
      <c r="A173" s="14" t="s">
        <v>332</v>
      </c>
      <c r="B173" s="14" t="s">
        <v>334</v>
      </c>
      <c r="C173" s="14">
        <v>107</v>
      </c>
      <c r="D173" s="14">
        <v>51</v>
      </c>
      <c r="E173" s="14">
        <v>88</v>
      </c>
      <c r="F173" s="14">
        <v>44</v>
      </c>
      <c r="G173" s="14">
        <v>65</v>
      </c>
      <c r="H173" s="5">
        <v>41</v>
      </c>
      <c r="I173" s="14">
        <v>59</v>
      </c>
      <c r="J173" s="14">
        <v>29</v>
      </c>
      <c r="K173" s="473">
        <v>319</v>
      </c>
      <c r="L173" s="473">
        <v>165</v>
      </c>
      <c r="M173" s="14" t="s">
        <v>332</v>
      </c>
      <c r="N173" s="14" t="s">
        <v>334</v>
      </c>
      <c r="O173" s="14">
        <v>14</v>
      </c>
      <c r="P173" s="14">
        <v>8</v>
      </c>
      <c r="Q173" s="5">
        <v>7</v>
      </c>
      <c r="R173" s="14">
        <v>3</v>
      </c>
      <c r="S173" s="14">
        <v>8</v>
      </c>
      <c r="T173" s="5">
        <v>3</v>
      </c>
      <c r="U173" s="14">
        <v>9</v>
      </c>
      <c r="V173" s="14">
        <v>7</v>
      </c>
      <c r="W173" s="473">
        <v>38</v>
      </c>
      <c r="X173" s="473">
        <v>21</v>
      </c>
      <c r="Y173" s="14" t="s">
        <v>332</v>
      </c>
      <c r="Z173" s="14" t="s">
        <v>334</v>
      </c>
      <c r="AA173" s="14">
        <v>2</v>
      </c>
      <c r="AB173" s="14">
        <v>2</v>
      </c>
      <c r="AC173" s="14">
        <v>1</v>
      </c>
      <c r="AD173" s="14">
        <v>1</v>
      </c>
      <c r="AE173" s="14">
        <v>6</v>
      </c>
      <c r="AF173" s="14">
        <v>5</v>
      </c>
      <c r="AG173" s="14">
        <v>1</v>
      </c>
      <c r="AH173" s="14">
        <v>6</v>
      </c>
      <c r="AI173" s="14">
        <v>8</v>
      </c>
      <c r="AJ173" s="14">
        <v>4</v>
      </c>
      <c r="AK173" s="14">
        <v>1</v>
      </c>
      <c r="AL173" s="14">
        <v>1</v>
      </c>
      <c r="AM173" s="14">
        <v>0</v>
      </c>
    </row>
    <row r="174" spans="1:39" ht="14.5" customHeight="1">
      <c r="A174" s="14" t="s">
        <v>332</v>
      </c>
      <c r="B174" s="14" t="s">
        <v>335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5">
        <v>0</v>
      </c>
      <c r="I174" s="14">
        <v>0</v>
      </c>
      <c r="J174" s="14">
        <v>0</v>
      </c>
      <c r="K174" s="473">
        <v>0</v>
      </c>
      <c r="L174" s="473">
        <v>0</v>
      </c>
      <c r="M174" s="14" t="s">
        <v>332</v>
      </c>
      <c r="N174" s="14" t="s">
        <v>335</v>
      </c>
      <c r="O174" s="14">
        <v>0</v>
      </c>
      <c r="P174" s="14">
        <v>0</v>
      </c>
      <c r="Q174" s="5">
        <v>0</v>
      </c>
      <c r="R174" s="14">
        <v>0</v>
      </c>
      <c r="S174" s="14">
        <v>0</v>
      </c>
      <c r="T174" s="5">
        <v>0</v>
      </c>
      <c r="U174" s="14">
        <v>0</v>
      </c>
      <c r="V174" s="14">
        <v>0</v>
      </c>
      <c r="W174" s="473">
        <v>0</v>
      </c>
      <c r="X174" s="473">
        <v>0</v>
      </c>
      <c r="Y174" s="14" t="s">
        <v>332</v>
      </c>
      <c r="Z174" s="14" t="s">
        <v>335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</row>
    <row r="175" spans="1:39" ht="14.5" customHeight="1">
      <c r="A175" s="14" t="s">
        <v>332</v>
      </c>
      <c r="B175" s="14" t="s">
        <v>236</v>
      </c>
      <c r="C175" s="14">
        <v>53</v>
      </c>
      <c r="D175" s="14">
        <v>22</v>
      </c>
      <c r="E175" s="14">
        <v>39</v>
      </c>
      <c r="F175" s="14">
        <v>13</v>
      </c>
      <c r="G175" s="14">
        <v>31</v>
      </c>
      <c r="H175" s="5">
        <v>11</v>
      </c>
      <c r="I175" s="14">
        <v>23</v>
      </c>
      <c r="J175" s="14">
        <v>12</v>
      </c>
      <c r="K175" s="473">
        <v>146</v>
      </c>
      <c r="L175" s="473">
        <v>58</v>
      </c>
      <c r="M175" s="14" t="s">
        <v>332</v>
      </c>
      <c r="N175" s="14" t="s">
        <v>236</v>
      </c>
      <c r="O175" s="14">
        <v>11</v>
      </c>
      <c r="P175" s="14">
        <v>2</v>
      </c>
      <c r="Q175" s="5">
        <v>4</v>
      </c>
      <c r="R175" s="14">
        <v>1</v>
      </c>
      <c r="S175" s="14">
        <v>5</v>
      </c>
      <c r="T175" s="5">
        <v>2</v>
      </c>
      <c r="U175" s="14">
        <v>11</v>
      </c>
      <c r="V175" s="14">
        <v>6</v>
      </c>
      <c r="W175" s="473">
        <v>31</v>
      </c>
      <c r="X175" s="473">
        <v>11</v>
      </c>
      <c r="Y175" s="14" t="s">
        <v>332</v>
      </c>
      <c r="Z175" s="14" t="s">
        <v>236</v>
      </c>
      <c r="AA175" s="14">
        <v>1</v>
      </c>
      <c r="AB175" s="14">
        <v>1</v>
      </c>
      <c r="AC175" s="14">
        <v>1</v>
      </c>
      <c r="AD175" s="14">
        <v>1</v>
      </c>
      <c r="AE175" s="14">
        <v>4</v>
      </c>
      <c r="AF175" s="14">
        <v>4</v>
      </c>
      <c r="AG175" s="14">
        <v>0</v>
      </c>
      <c r="AH175" s="14">
        <v>4</v>
      </c>
      <c r="AI175" s="14">
        <v>7</v>
      </c>
      <c r="AJ175" s="14">
        <v>1</v>
      </c>
      <c r="AK175" s="14">
        <v>1</v>
      </c>
      <c r="AL175" s="14">
        <v>1</v>
      </c>
      <c r="AM175" s="14">
        <v>0</v>
      </c>
    </row>
    <row r="176" spans="1:39" ht="14.5" customHeight="1">
      <c r="A176" s="14" t="s">
        <v>332</v>
      </c>
      <c r="B176" s="14" t="s">
        <v>237</v>
      </c>
      <c r="C176" s="14">
        <v>136</v>
      </c>
      <c r="D176" s="14">
        <v>68</v>
      </c>
      <c r="E176" s="14">
        <v>35</v>
      </c>
      <c r="F176" s="14">
        <v>12</v>
      </c>
      <c r="G176" s="14">
        <v>52</v>
      </c>
      <c r="H176" s="5">
        <v>23</v>
      </c>
      <c r="I176" s="14">
        <v>51</v>
      </c>
      <c r="J176" s="14">
        <v>27</v>
      </c>
      <c r="K176" s="473">
        <v>274</v>
      </c>
      <c r="L176" s="473">
        <v>130</v>
      </c>
      <c r="M176" s="14" t="s">
        <v>332</v>
      </c>
      <c r="N176" s="14" t="s">
        <v>237</v>
      </c>
      <c r="O176" s="14">
        <v>1</v>
      </c>
      <c r="P176" s="14">
        <v>0</v>
      </c>
      <c r="Q176" s="5">
        <v>0</v>
      </c>
      <c r="R176" s="14">
        <v>0</v>
      </c>
      <c r="S176" s="14">
        <v>0</v>
      </c>
      <c r="T176" s="5">
        <v>0</v>
      </c>
      <c r="U176" s="14">
        <v>2</v>
      </c>
      <c r="V176" s="14">
        <v>1</v>
      </c>
      <c r="W176" s="473">
        <v>3</v>
      </c>
      <c r="X176" s="473">
        <v>1</v>
      </c>
      <c r="Y176" s="14" t="s">
        <v>332</v>
      </c>
      <c r="Z176" s="14" t="s">
        <v>237</v>
      </c>
      <c r="AA176" s="14">
        <v>3</v>
      </c>
      <c r="AB176" s="14">
        <v>1</v>
      </c>
      <c r="AC176" s="14">
        <v>1</v>
      </c>
      <c r="AD176" s="14">
        <v>1</v>
      </c>
      <c r="AE176" s="14">
        <v>6</v>
      </c>
      <c r="AF176" s="14">
        <v>6</v>
      </c>
      <c r="AG176" s="14">
        <v>0</v>
      </c>
      <c r="AH176" s="14">
        <v>6</v>
      </c>
      <c r="AI176" s="14">
        <v>15</v>
      </c>
      <c r="AJ176" s="14">
        <v>2</v>
      </c>
      <c r="AK176" s="499">
        <v>3</v>
      </c>
      <c r="AL176" s="14">
        <v>2</v>
      </c>
      <c r="AM176" s="499">
        <v>1</v>
      </c>
    </row>
    <row r="177" spans="1:39" ht="14.5" customHeight="1">
      <c r="A177" s="14" t="s">
        <v>332</v>
      </c>
      <c r="B177" s="14" t="s">
        <v>241</v>
      </c>
      <c r="C177" s="14">
        <v>286</v>
      </c>
      <c r="D177" s="14">
        <v>143</v>
      </c>
      <c r="E177" s="14">
        <v>141</v>
      </c>
      <c r="F177" s="14">
        <v>72</v>
      </c>
      <c r="G177" s="14">
        <v>123</v>
      </c>
      <c r="H177" s="5">
        <v>60</v>
      </c>
      <c r="I177" s="14">
        <v>87</v>
      </c>
      <c r="J177" s="14">
        <v>38</v>
      </c>
      <c r="K177" s="473">
        <v>637</v>
      </c>
      <c r="L177" s="473">
        <v>313</v>
      </c>
      <c r="M177" s="14" t="s">
        <v>332</v>
      </c>
      <c r="N177" s="14" t="s">
        <v>241</v>
      </c>
      <c r="O177" s="14">
        <v>35</v>
      </c>
      <c r="P177" s="14">
        <v>19</v>
      </c>
      <c r="Q177" s="5">
        <v>15</v>
      </c>
      <c r="R177" s="14">
        <v>10</v>
      </c>
      <c r="S177" s="14">
        <v>10</v>
      </c>
      <c r="T177" s="5">
        <v>5</v>
      </c>
      <c r="U177" s="14">
        <v>15</v>
      </c>
      <c r="V177" s="14">
        <v>8</v>
      </c>
      <c r="W177" s="473">
        <v>75</v>
      </c>
      <c r="X177" s="473">
        <v>42</v>
      </c>
      <c r="Y177" s="14" t="s">
        <v>332</v>
      </c>
      <c r="Z177" s="14" t="s">
        <v>241</v>
      </c>
      <c r="AA177" s="14">
        <v>7</v>
      </c>
      <c r="AB177" s="14">
        <v>6</v>
      </c>
      <c r="AC177" s="14">
        <v>6</v>
      </c>
      <c r="AD177" s="14">
        <v>4</v>
      </c>
      <c r="AE177" s="14">
        <v>23</v>
      </c>
      <c r="AF177" s="14">
        <v>16</v>
      </c>
      <c r="AG177" s="14">
        <v>6</v>
      </c>
      <c r="AH177" s="14">
        <v>22</v>
      </c>
      <c r="AI177" s="14">
        <v>34</v>
      </c>
      <c r="AJ177" s="14">
        <v>6</v>
      </c>
      <c r="AK177" s="14">
        <v>5</v>
      </c>
      <c r="AL177" s="14">
        <v>5</v>
      </c>
      <c r="AM177" s="14">
        <v>0</v>
      </c>
    </row>
    <row r="178" spans="1:39" ht="14.5" customHeight="1">
      <c r="A178" s="14" t="s">
        <v>332</v>
      </c>
      <c r="B178" s="14" t="s">
        <v>242</v>
      </c>
      <c r="C178" s="14">
        <v>63</v>
      </c>
      <c r="D178" s="14">
        <v>30</v>
      </c>
      <c r="E178" s="14">
        <v>58</v>
      </c>
      <c r="F178" s="14">
        <v>29</v>
      </c>
      <c r="G178" s="14">
        <v>46</v>
      </c>
      <c r="H178" s="5">
        <v>31</v>
      </c>
      <c r="I178" s="14">
        <v>54</v>
      </c>
      <c r="J178" s="14">
        <v>32</v>
      </c>
      <c r="K178" s="473">
        <v>221</v>
      </c>
      <c r="L178" s="473">
        <v>122</v>
      </c>
      <c r="M178" s="14" t="s">
        <v>332</v>
      </c>
      <c r="N178" s="14" t="s">
        <v>242</v>
      </c>
      <c r="O178" s="14">
        <v>9</v>
      </c>
      <c r="P178" s="14">
        <v>4</v>
      </c>
      <c r="Q178" s="5">
        <v>7</v>
      </c>
      <c r="R178" s="14">
        <v>2</v>
      </c>
      <c r="S178" s="14">
        <v>5</v>
      </c>
      <c r="T178" s="5">
        <v>5</v>
      </c>
      <c r="U178" s="14">
        <v>12</v>
      </c>
      <c r="V178" s="14">
        <v>6</v>
      </c>
      <c r="W178" s="473">
        <v>33</v>
      </c>
      <c r="X178" s="473">
        <v>17</v>
      </c>
      <c r="Y178" s="14" t="s">
        <v>332</v>
      </c>
      <c r="Z178" s="14" t="s">
        <v>242</v>
      </c>
      <c r="AA178" s="14">
        <v>1</v>
      </c>
      <c r="AB178" s="14">
        <v>1</v>
      </c>
      <c r="AC178" s="14">
        <v>1</v>
      </c>
      <c r="AD178" s="14">
        <v>1</v>
      </c>
      <c r="AE178" s="14">
        <v>4</v>
      </c>
      <c r="AF178" s="14">
        <v>4</v>
      </c>
      <c r="AG178" s="14">
        <v>0</v>
      </c>
      <c r="AH178" s="14">
        <v>4</v>
      </c>
      <c r="AI178" s="14">
        <v>15</v>
      </c>
      <c r="AJ178" s="14">
        <v>2</v>
      </c>
      <c r="AK178" s="14">
        <v>1</v>
      </c>
      <c r="AL178" s="14">
        <v>1</v>
      </c>
      <c r="AM178" s="14">
        <v>0</v>
      </c>
    </row>
    <row r="179" spans="1:39" ht="14.5" customHeight="1">
      <c r="A179" s="14" t="s">
        <v>332</v>
      </c>
      <c r="B179" s="14" t="s">
        <v>55</v>
      </c>
      <c r="C179" s="14">
        <v>1374</v>
      </c>
      <c r="D179" s="14">
        <v>723</v>
      </c>
      <c r="E179" s="14">
        <v>1170</v>
      </c>
      <c r="F179" s="14">
        <v>599</v>
      </c>
      <c r="G179" s="14">
        <v>895</v>
      </c>
      <c r="H179" s="5">
        <v>508</v>
      </c>
      <c r="I179" s="14">
        <v>855</v>
      </c>
      <c r="J179" s="14">
        <v>464</v>
      </c>
      <c r="K179" s="473">
        <v>4294</v>
      </c>
      <c r="L179" s="473">
        <v>2294</v>
      </c>
      <c r="M179" s="14" t="s">
        <v>332</v>
      </c>
      <c r="N179" s="14" t="s">
        <v>55</v>
      </c>
      <c r="O179" s="14">
        <v>161</v>
      </c>
      <c r="P179" s="14">
        <v>75</v>
      </c>
      <c r="Q179" s="5">
        <v>112</v>
      </c>
      <c r="R179" s="14">
        <v>40</v>
      </c>
      <c r="S179" s="14">
        <v>79</v>
      </c>
      <c r="T179" s="5">
        <v>35</v>
      </c>
      <c r="U179" s="14">
        <v>65</v>
      </c>
      <c r="V179" s="14">
        <v>44</v>
      </c>
      <c r="W179" s="473">
        <v>417</v>
      </c>
      <c r="X179" s="473">
        <v>194</v>
      </c>
      <c r="Y179" s="14" t="s">
        <v>332</v>
      </c>
      <c r="Z179" s="14" t="s">
        <v>55</v>
      </c>
      <c r="AA179" s="14">
        <v>30</v>
      </c>
      <c r="AB179" s="14">
        <v>26</v>
      </c>
      <c r="AC179" s="14">
        <v>24</v>
      </c>
      <c r="AD179" s="14">
        <v>21</v>
      </c>
      <c r="AE179" s="14">
        <v>101</v>
      </c>
      <c r="AF179" s="14">
        <v>99</v>
      </c>
      <c r="AG179" s="14">
        <v>2</v>
      </c>
      <c r="AH179" s="14">
        <v>101</v>
      </c>
      <c r="AI179" s="14">
        <v>253</v>
      </c>
      <c r="AJ179" s="14">
        <v>37</v>
      </c>
      <c r="AK179" s="14">
        <v>18</v>
      </c>
      <c r="AL179" s="14">
        <v>18</v>
      </c>
      <c r="AM179" s="14">
        <v>0</v>
      </c>
    </row>
    <row r="180" spans="1:39" ht="14.5" customHeight="1">
      <c r="A180" s="14" t="s">
        <v>332</v>
      </c>
      <c r="B180" s="14" t="s">
        <v>255</v>
      </c>
      <c r="C180" s="14">
        <v>149</v>
      </c>
      <c r="D180" s="14">
        <v>70</v>
      </c>
      <c r="E180" s="14">
        <v>106</v>
      </c>
      <c r="F180" s="14">
        <v>51</v>
      </c>
      <c r="G180" s="14">
        <v>99</v>
      </c>
      <c r="H180" s="5">
        <v>43</v>
      </c>
      <c r="I180" s="14">
        <v>96</v>
      </c>
      <c r="J180" s="14">
        <v>38</v>
      </c>
      <c r="K180" s="473">
        <v>450</v>
      </c>
      <c r="L180" s="473">
        <v>202</v>
      </c>
      <c r="M180" s="14" t="s">
        <v>332</v>
      </c>
      <c r="N180" s="14" t="s">
        <v>255</v>
      </c>
      <c r="O180" s="14">
        <v>19</v>
      </c>
      <c r="P180" s="14">
        <v>13</v>
      </c>
      <c r="Q180" s="5">
        <v>3</v>
      </c>
      <c r="R180" s="14">
        <v>1</v>
      </c>
      <c r="S180" s="14">
        <v>7</v>
      </c>
      <c r="T180" s="5">
        <v>1</v>
      </c>
      <c r="U180" s="14">
        <v>38</v>
      </c>
      <c r="V180" s="14">
        <v>15</v>
      </c>
      <c r="W180" s="473">
        <v>67</v>
      </c>
      <c r="X180" s="473">
        <v>30</v>
      </c>
      <c r="Y180" s="14" t="s">
        <v>332</v>
      </c>
      <c r="Z180" s="14" t="s">
        <v>255</v>
      </c>
      <c r="AA180" s="14">
        <v>2</v>
      </c>
      <c r="AB180" s="14">
        <v>2</v>
      </c>
      <c r="AC180" s="14">
        <v>2</v>
      </c>
      <c r="AD180" s="14">
        <v>2</v>
      </c>
      <c r="AE180" s="14">
        <v>8</v>
      </c>
      <c r="AF180" s="14">
        <v>8</v>
      </c>
      <c r="AG180" s="14">
        <v>0</v>
      </c>
      <c r="AH180" s="14">
        <v>8</v>
      </c>
      <c r="AI180" s="14">
        <v>21</v>
      </c>
      <c r="AJ180" s="14">
        <v>1</v>
      </c>
      <c r="AK180" s="14">
        <v>1</v>
      </c>
      <c r="AL180" s="14">
        <v>1</v>
      </c>
      <c r="AM180" s="14">
        <v>0</v>
      </c>
    </row>
    <row r="181" spans="1:39" ht="14.5" customHeight="1">
      <c r="A181" s="14" t="s">
        <v>336</v>
      </c>
      <c r="B181" s="14" t="s">
        <v>337</v>
      </c>
      <c r="C181" s="14">
        <v>171</v>
      </c>
      <c r="D181" s="14">
        <v>87</v>
      </c>
      <c r="E181" s="14">
        <v>127</v>
      </c>
      <c r="F181" s="14">
        <v>77</v>
      </c>
      <c r="G181" s="14">
        <v>98</v>
      </c>
      <c r="H181" s="5">
        <v>53</v>
      </c>
      <c r="I181" s="14">
        <v>125</v>
      </c>
      <c r="J181" s="14">
        <v>58</v>
      </c>
      <c r="K181" s="473">
        <v>521</v>
      </c>
      <c r="L181" s="473">
        <v>275</v>
      </c>
      <c r="M181" s="14" t="s">
        <v>336</v>
      </c>
      <c r="N181" s="14" t="s">
        <v>337</v>
      </c>
      <c r="O181" s="14">
        <v>13</v>
      </c>
      <c r="P181" s="14">
        <v>12</v>
      </c>
      <c r="Q181" s="5">
        <v>11</v>
      </c>
      <c r="R181" s="14">
        <v>8</v>
      </c>
      <c r="S181" s="14">
        <v>1</v>
      </c>
      <c r="T181" s="5">
        <v>1</v>
      </c>
      <c r="U181" s="14">
        <v>6</v>
      </c>
      <c r="V181" s="14">
        <v>4</v>
      </c>
      <c r="W181" s="473">
        <v>31</v>
      </c>
      <c r="X181" s="473">
        <v>25</v>
      </c>
      <c r="Y181" s="14" t="s">
        <v>336</v>
      </c>
      <c r="Z181" s="14" t="s">
        <v>337</v>
      </c>
      <c r="AA181" s="14">
        <v>5</v>
      </c>
      <c r="AB181" s="14">
        <v>3</v>
      </c>
      <c r="AC181" s="14">
        <v>3</v>
      </c>
      <c r="AD181" s="14">
        <v>3</v>
      </c>
      <c r="AE181" s="14">
        <v>14</v>
      </c>
      <c r="AF181" s="14">
        <v>7</v>
      </c>
      <c r="AG181" s="14">
        <v>6</v>
      </c>
      <c r="AH181" s="14">
        <v>13</v>
      </c>
      <c r="AI181" s="14">
        <v>17</v>
      </c>
      <c r="AJ181" s="14">
        <v>6</v>
      </c>
      <c r="AK181" s="14">
        <v>3</v>
      </c>
      <c r="AL181" s="14">
        <v>3</v>
      </c>
      <c r="AM181" s="14">
        <v>0</v>
      </c>
    </row>
    <row r="182" spans="1:39" ht="14.5" customHeight="1">
      <c r="A182" s="14" t="s">
        <v>336</v>
      </c>
      <c r="B182" s="14" t="s">
        <v>238</v>
      </c>
      <c r="C182" s="14">
        <v>60</v>
      </c>
      <c r="D182" s="14">
        <v>29</v>
      </c>
      <c r="E182" s="14">
        <v>52</v>
      </c>
      <c r="F182" s="14">
        <v>31</v>
      </c>
      <c r="G182" s="14">
        <v>46</v>
      </c>
      <c r="H182" s="5">
        <v>29</v>
      </c>
      <c r="I182" s="14">
        <v>19</v>
      </c>
      <c r="J182" s="14">
        <v>10</v>
      </c>
      <c r="K182" s="473">
        <v>177</v>
      </c>
      <c r="L182" s="473">
        <v>99</v>
      </c>
      <c r="M182" s="14" t="s">
        <v>336</v>
      </c>
      <c r="N182" s="14" t="s">
        <v>238</v>
      </c>
      <c r="O182" s="14">
        <v>7</v>
      </c>
      <c r="P182" s="14">
        <v>2</v>
      </c>
      <c r="Q182" s="5">
        <v>6</v>
      </c>
      <c r="R182" s="14">
        <v>2</v>
      </c>
      <c r="S182" s="14">
        <v>12</v>
      </c>
      <c r="T182" s="5">
        <v>8</v>
      </c>
      <c r="U182" s="14">
        <v>0</v>
      </c>
      <c r="V182" s="14">
        <v>0</v>
      </c>
      <c r="W182" s="473">
        <v>25</v>
      </c>
      <c r="X182" s="473">
        <v>12</v>
      </c>
      <c r="Y182" s="14" t="s">
        <v>336</v>
      </c>
      <c r="Z182" s="14" t="s">
        <v>238</v>
      </c>
      <c r="AA182" s="14">
        <v>1</v>
      </c>
      <c r="AB182" s="14">
        <v>1</v>
      </c>
      <c r="AC182" s="14">
        <v>1</v>
      </c>
      <c r="AD182" s="14">
        <v>1</v>
      </c>
      <c r="AE182" s="14">
        <v>4</v>
      </c>
      <c r="AF182" s="14">
        <v>4</v>
      </c>
      <c r="AG182" s="14">
        <v>0</v>
      </c>
      <c r="AH182" s="14">
        <v>4</v>
      </c>
      <c r="AI182" s="14">
        <v>11</v>
      </c>
      <c r="AJ182" s="14">
        <v>2</v>
      </c>
      <c r="AK182" s="14">
        <v>1</v>
      </c>
      <c r="AL182" s="14">
        <v>1</v>
      </c>
      <c r="AM182" s="14">
        <v>0</v>
      </c>
    </row>
    <row r="183" spans="1:39" ht="14.5" customHeight="1">
      <c r="A183" s="14" t="s">
        <v>336</v>
      </c>
      <c r="B183" s="14" t="s">
        <v>239</v>
      </c>
      <c r="C183" s="14">
        <v>102</v>
      </c>
      <c r="D183" s="14">
        <v>53</v>
      </c>
      <c r="E183" s="14">
        <v>60</v>
      </c>
      <c r="F183" s="14">
        <v>24</v>
      </c>
      <c r="G183" s="14">
        <v>44</v>
      </c>
      <c r="H183" s="5">
        <v>25</v>
      </c>
      <c r="I183" s="14">
        <v>34</v>
      </c>
      <c r="J183" s="14">
        <v>18</v>
      </c>
      <c r="K183" s="473">
        <v>240</v>
      </c>
      <c r="L183" s="473">
        <v>120</v>
      </c>
      <c r="M183" s="14" t="s">
        <v>336</v>
      </c>
      <c r="N183" s="14" t="s">
        <v>239</v>
      </c>
      <c r="O183" s="14">
        <v>5</v>
      </c>
      <c r="P183" s="14">
        <v>4</v>
      </c>
      <c r="Q183" s="5">
        <v>0</v>
      </c>
      <c r="R183" s="14">
        <v>0</v>
      </c>
      <c r="S183" s="14">
        <v>0</v>
      </c>
      <c r="T183" s="5">
        <v>0</v>
      </c>
      <c r="U183" s="14">
        <v>2</v>
      </c>
      <c r="V183" s="14">
        <v>0</v>
      </c>
      <c r="W183" s="473">
        <v>7</v>
      </c>
      <c r="X183" s="473">
        <v>4</v>
      </c>
      <c r="Y183" s="14" t="s">
        <v>336</v>
      </c>
      <c r="Z183" s="14" t="s">
        <v>239</v>
      </c>
      <c r="AA183" s="14">
        <v>2</v>
      </c>
      <c r="AB183" s="14">
        <v>1</v>
      </c>
      <c r="AC183" s="14">
        <v>1</v>
      </c>
      <c r="AD183" s="14">
        <v>1</v>
      </c>
      <c r="AE183" s="14">
        <v>5</v>
      </c>
      <c r="AF183" s="14">
        <v>5</v>
      </c>
      <c r="AG183" s="14">
        <v>0</v>
      </c>
      <c r="AH183" s="14">
        <v>5</v>
      </c>
      <c r="AI183" s="508">
        <v>10</v>
      </c>
      <c r="AJ183" s="14">
        <v>1</v>
      </c>
      <c r="AK183" s="14">
        <v>1</v>
      </c>
      <c r="AL183" s="14">
        <v>1</v>
      </c>
      <c r="AM183" s="14">
        <v>0</v>
      </c>
    </row>
    <row r="184" spans="1:39" ht="14.5" customHeight="1">
      <c r="A184" s="14" t="s">
        <v>336</v>
      </c>
      <c r="B184" s="14" t="s">
        <v>240</v>
      </c>
      <c r="C184" s="14">
        <v>166</v>
      </c>
      <c r="D184" s="14">
        <v>88</v>
      </c>
      <c r="E184" s="14">
        <v>84</v>
      </c>
      <c r="F184" s="14">
        <v>32</v>
      </c>
      <c r="G184" s="14">
        <v>81</v>
      </c>
      <c r="H184" s="5">
        <v>38</v>
      </c>
      <c r="I184" s="14">
        <v>121</v>
      </c>
      <c r="J184" s="14">
        <v>57</v>
      </c>
      <c r="K184" s="473">
        <v>452</v>
      </c>
      <c r="L184" s="473">
        <v>215</v>
      </c>
      <c r="M184" s="14" t="s">
        <v>336</v>
      </c>
      <c r="N184" s="14" t="s">
        <v>240</v>
      </c>
      <c r="O184" s="14">
        <v>22</v>
      </c>
      <c r="P184" s="14">
        <v>8</v>
      </c>
      <c r="Q184" s="5">
        <v>10</v>
      </c>
      <c r="R184" s="14">
        <v>6</v>
      </c>
      <c r="S184" s="14">
        <v>6</v>
      </c>
      <c r="T184" s="5">
        <v>3</v>
      </c>
      <c r="U184" s="14">
        <v>10</v>
      </c>
      <c r="V184" s="14">
        <v>7</v>
      </c>
      <c r="W184" s="473">
        <v>48</v>
      </c>
      <c r="X184" s="473">
        <v>24</v>
      </c>
      <c r="Y184" s="14" t="s">
        <v>336</v>
      </c>
      <c r="Z184" s="14" t="s">
        <v>240</v>
      </c>
      <c r="AA184" s="14">
        <v>4</v>
      </c>
      <c r="AB184" s="14">
        <v>3</v>
      </c>
      <c r="AC184" s="14">
        <v>2</v>
      </c>
      <c r="AD184" s="14">
        <v>3</v>
      </c>
      <c r="AE184" s="14">
        <v>12</v>
      </c>
      <c r="AF184" s="14">
        <v>12</v>
      </c>
      <c r="AG184" s="14">
        <v>0</v>
      </c>
      <c r="AH184" s="14">
        <v>12</v>
      </c>
      <c r="AI184" s="14">
        <v>35</v>
      </c>
      <c r="AJ184" s="14">
        <v>2</v>
      </c>
      <c r="AK184" s="14">
        <v>3</v>
      </c>
      <c r="AL184" s="14">
        <v>3</v>
      </c>
      <c r="AM184" s="14">
        <v>0</v>
      </c>
    </row>
    <row r="185" spans="1:39" ht="14.5" customHeight="1">
      <c r="A185" s="14" t="s">
        <v>336</v>
      </c>
      <c r="B185" s="14" t="s">
        <v>254</v>
      </c>
      <c r="C185" s="14">
        <v>510</v>
      </c>
      <c r="D185" s="14">
        <v>255</v>
      </c>
      <c r="E185" s="14">
        <v>463</v>
      </c>
      <c r="F185" s="14">
        <v>224</v>
      </c>
      <c r="G185" s="14">
        <v>402</v>
      </c>
      <c r="H185" s="5">
        <v>224</v>
      </c>
      <c r="I185" s="14">
        <v>438</v>
      </c>
      <c r="J185" s="14">
        <v>206</v>
      </c>
      <c r="K185" s="473">
        <v>1813</v>
      </c>
      <c r="L185" s="473">
        <v>909</v>
      </c>
      <c r="M185" s="14" t="s">
        <v>336</v>
      </c>
      <c r="N185" s="14" t="s">
        <v>254</v>
      </c>
      <c r="O185" s="14">
        <v>53</v>
      </c>
      <c r="P185" s="14">
        <v>26</v>
      </c>
      <c r="Q185" s="5">
        <v>45</v>
      </c>
      <c r="R185" s="14">
        <v>20</v>
      </c>
      <c r="S185" s="14">
        <v>26</v>
      </c>
      <c r="T185" s="5">
        <v>16</v>
      </c>
      <c r="U185" s="14">
        <v>83</v>
      </c>
      <c r="V185" s="14">
        <v>47</v>
      </c>
      <c r="W185" s="473">
        <v>207</v>
      </c>
      <c r="X185" s="473">
        <v>109</v>
      </c>
      <c r="Y185" s="14" t="s">
        <v>336</v>
      </c>
      <c r="Z185" s="14" t="s">
        <v>254</v>
      </c>
      <c r="AA185" s="14">
        <v>13</v>
      </c>
      <c r="AB185" s="14">
        <v>11</v>
      </c>
      <c r="AC185" s="14">
        <v>10</v>
      </c>
      <c r="AD185" s="14">
        <v>11</v>
      </c>
      <c r="AE185" s="14">
        <v>45</v>
      </c>
      <c r="AF185" s="14">
        <v>48</v>
      </c>
      <c r="AG185" s="14">
        <v>3</v>
      </c>
      <c r="AH185" s="14">
        <v>51</v>
      </c>
      <c r="AI185" s="14">
        <v>82</v>
      </c>
      <c r="AJ185" s="14">
        <v>27</v>
      </c>
      <c r="AK185" s="14">
        <v>8</v>
      </c>
      <c r="AL185" s="14">
        <v>8</v>
      </c>
      <c r="AM185" s="14">
        <v>0</v>
      </c>
    </row>
    <row r="186" spans="1:39">
      <c r="A186" s="143"/>
      <c r="B186" s="137"/>
      <c r="C186" s="143"/>
      <c r="D186" s="143"/>
      <c r="E186" s="143"/>
      <c r="F186" s="143"/>
      <c r="G186" s="143"/>
      <c r="H186" s="137"/>
      <c r="I186" s="143"/>
      <c r="J186" s="143"/>
      <c r="K186" s="267"/>
      <c r="L186" s="267"/>
      <c r="M186" s="143"/>
      <c r="N186" s="65"/>
      <c r="O186" s="143"/>
      <c r="P186" s="143"/>
      <c r="Q186" s="137"/>
      <c r="R186" s="143"/>
      <c r="S186" s="143"/>
      <c r="T186" s="137"/>
      <c r="U186" s="143"/>
      <c r="V186" s="143"/>
      <c r="W186" s="267"/>
      <c r="X186" s="267"/>
      <c r="Y186" s="143"/>
      <c r="Z186" s="65"/>
      <c r="AA186" s="143"/>
      <c r="AB186" s="143"/>
      <c r="AC186" s="143"/>
      <c r="AD186" s="143"/>
      <c r="AE186" s="143"/>
      <c r="AF186" s="143"/>
      <c r="AG186" s="143"/>
      <c r="AH186" s="143"/>
      <c r="AI186" s="137"/>
      <c r="AJ186" s="137"/>
      <c r="AK186" s="143"/>
      <c r="AL186" s="143"/>
      <c r="AM186" s="143"/>
    </row>
  </sheetData>
  <mergeCells count="6">
    <mergeCell ref="AA7:AE7"/>
    <mergeCell ref="AA39:AE39"/>
    <mergeCell ref="AA160:AE160"/>
    <mergeCell ref="AA130:AE130"/>
    <mergeCell ref="AA97:AE97"/>
    <mergeCell ref="AA61:AE61"/>
  </mergeCells>
  <phoneticPr fontId="0" type="noConversion"/>
  <printOptions horizontalCentered="1"/>
  <pageMargins left="0.69" right="0.28999999999999998" top="0.59055118110236227" bottom="0.39370078740157483" header="0.51181102362204722" footer="0.51181102362204722"/>
  <pageSetup paperSize="9" scale="90" orientation="landscape" r:id="rId1"/>
  <headerFooter alignWithMargins="0"/>
  <rowBreaks count="5" manualBreakCount="5">
    <brk id="32" max="16383" man="1"/>
    <brk id="53" max="16383" man="1"/>
    <brk id="89" max="16383" man="1"/>
    <brk id="123" max="16383" man="1"/>
    <brk id="15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B180"/>
  <sheetViews>
    <sheetView showZeros="0" zoomScale="65" workbookViewId="0">
      <pane xSplit="2" ySplit="8" topLeftCell="C60" activePane="bottomRight" state="frozen"/>
      <selection pane="topRight" activeCell="C1" sqref="C1"/>
      <selection pane="bottomLeft" activeCell="A9" sqref="A9"/>
      <selection pane="bottomRight" sqref="A1:IV3"/>
    </sheetView>
  </sheetViews>
  <sheetFormatPr baseColWidth="10" defaultColWidth="11.453125" defaultRowHeight="13"/>
  <cols>
    <col min="1" max="1" width="22.26953125" style="20" customWidth="1"/>
    <col min="2" max="2" width="27.1796875" style="20" customWidth="1"/>
    <col min="3" max="3" width="7" style="20" customWidth="1"/>
    <col min="4" max="4" width="6.453125" style="20" customWidth="1"/>
    <col min="5" max="5" width="6.26953125" style="20" customWidth="1"/>
    <col min="6" max="6" width="6.453125" style="20" customWidth="1"/>
    <col min="7" max="7" width="6" style="20" customWidth="1"/>
    <col min="8" max="8" width="5.7265625" style="20" customWidth="1"/>
    <col min="9" max="13" width="6.453125" style="20" customWidth="1"/>
    <col min="14" max="14" width="5.1796875" style="20" customWidth="1"/>
    <col min="15" max="15" width="6.453125" style="20" customWidth="1"/>
    <col min="16" max="16" width="6" style="20" customWidth="1"/>
    <col min="17" max="18" width="7.453125" style="148" customWidth="1"/>
    <col min="19" max="19" width="22.26953125" style="148" customWidth="1"/>
    <col min="20" max="20" width="27.1796875" style="20" customWidth="1"/>
    <col min="21" max="28" width="6" style="20" customWidth="1"/>
    <col min="29" max="29" width="7" style="20" customWidth="1"/>
    <col min="30" max="34" width="6" style="20" customWidth="1"/>
    <col min="35" max="36" width="7" style="148" customWidth="1"/>
    <col min="37" max="37" width="22.26953125" style="20" customWidth="1"/>
    <col min="38" max="38" width="27.1796875" style="256" customWidth="1"/>
    <col min="39" max="46" width="7" style="20" customWidth="1"/>
    <col min="47" max="47" width="9" style="20" customWidth="1"/>
    <col min="48" max="48" width="8.453125" style="20" customWidth="1"/>
    <col min="49" max="49" width="8.1796875" style="20" customWidth="1"/>
    <col min="50" max="50" width="8.1796875" style="24" customWidth="1"/>
    <col min="51" max="51" width="8" style="24" customWidth="1"/>
    <col min="52" max="52" width="6.7265625" style="20" bestFit="1" customWidth="1"/>
    <col min="53" max="53" width="9.453125" style="20" customWidth="1"/>
    <col min="54" max="54" width="6.1796875" style="20" customWidth="1"/>
    <col min="55" max="55" width="4.1796875" style="20" customWidth="1"/>
    <col min="56" max="56" width="11.81640625" style="20" customWidth="1"/>
    <col min="57" max="57" width="5.54296875" style="20" customWidth="1"/>
    <col min="58" max="58" width="3.453125" style="20" customWidth="1"/>
    <col min="59" max="59" width="4.453125" style="20" customWidth="1"/>
    <col min="60" max="16384" width="11.453125" style="20"/>
  </cols>
  <sheetData>
    <row r="1" spans="1:54">
      <c r="A1" s="108" t="s">
        <v>459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47"/>
      <c r="Q1" s="147"/>
      <c r="R1" s="147"/>
      <c r="S1" s="108" t="s">
        <v>460</v>
      </c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47"/>
      <c r="AI1" s="147"/>
      <c r="AJ1" s="108"/>
      <c r="AK1" s="255" t="s">
        <v>6</v>
      </c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86"/>
      <c r="AX1" s="86"/>
      <c r="AY1" s="108"/>
      <c r="AZ1" s="21"/>
      <c r="BA1" s="21"/>
      <c r="BB1" s="21"/>
    </row>
    <row r="2" spans="1:54">
      <c r="A2" s="108" t="s">
        <v>190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47"/>
      <c r="Q2" s="147"/>
      <c r="R2" s="147"/>
      <c r="S2" s="108" t="s">
        <v>190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47"/>
      <c r="AI2" s="147"/>
      <c r="AJ2" s="108"/>
      <c r="AK2" s="255" t="s">
        <v>461</v>
      </c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86"/>
      <c r="AX2" s="86"/>
      <c r="AY2" s="108"/>
      <c r="AZ2" s="21"/>
      <c r="BA2" s="21"/>
      <c r="BB2" s="21"/>
    </row>
    <row r="3" spans="1:54">
      <c r="A3" s="108" t="s">
        <v>279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47"/>
      <c r="Q3" s="147"/>
      <c r="R3" s="147"/>
      <c r="S3" s="108" t="s">
        <v>279</v>
      </c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47"/>
      <c r="AI3" s="147"/>
      <c r="AJ3" s="108"/>
      <c r="AK3" s="255" t="s">
        <v>279</v>
      </c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86"/>
      <c r="AX3" s="86"/>
      <c r="AY3" s="108"/>
      <c r="AZ3" s="21"/>
      <c r="BA3" s="21"/>
      <c r="BB3" s="21"/>
    </row>
    <row r="4" spans="1:54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K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86"/>
      <c r="AY4" s="86"/>
      <c r="AZ4" s="108"/>
    </row>
    <row r="5" spans="1:54">
      <c r="A5" s="134" t="s">
        <v>260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49" t="s">
        <v>72</v>
      </c>
      <c r="P5" s="108"/>
      <c r="S5" s="134" t="s">
        <v>260</v>
      </c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49" t="s">
        <v>72</v>
      </c>
      <c r="AH5" s="108"/>
      <c r="AK5" s="133"/>
      <c r="AL5" s="257" t="s">
        <v>260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86"/>
      <c r="AY5" s="86"/>
      <c r="AZ5" s="108"/>
    </row>
    <row r="6" spans="1:54">
      <c r="B6" s="134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49"/>
      <c r="P6" s="108"/>
      <c r="T6" s="134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49"/>
      <c r="AH6" s="108"/>
      <c r="AK6" s="133"/>
      <c r="AL6" s="257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86"/>
      <c r="AY6" s="86"/>
      <c r="AZ6" s="133"/>
    </row>
    <row r="7" spans="1:54" s="332" customFormat="1" ht="18" customHeight="1">
      <c r="A7" s="325"/>
      <c r="B7" s="367"/>
      <c r="C7" s="191" t="s">
        <v>97</v>
      </c>
      <c r="D7" s="192"/>
      <c r="E7" s="191" t="s">
        <v>98</v>
      </c>
      <c r="F7" s="192"/>
      <c r="G7" s="191" t="s">
        <v>99</v>
      </c>
      <c r="H7" s="192"/>
      <c r="I7" s="191" t="s">
        <v>100</v>
      </c>
      <c r="J7" s="192"/>
      <c r="K7" s="191" t="s">
        <v>101</v>
      </c>
      <c r="L7" s="192"/>
      <c r="M7" s="191" t="s">
        <v>102</v>
      </c>
      <c r="N7" s="192"/>
      <c r="O7" s="191" t="s">
        <v>103</v>
      </c>
      <c r="P7" s="192"/>
      <c r="Q7" s="189" t="s">
        <v>73</v>
      </c>
      <c r="R7" s="190"/>
      <c r="S7" s="397"/>
      <c r="T7" s="367"/>
      <c r="U7" s="191" t="s">
        <v>97</v>
      </c>
      <c r="V7" s="192"/>
      <c r="W7" s="191" t="s">
        <v>98</v>
      </c>
      <c r="X7" s="192"/>
      <c r="Y7" s="191" t="s">
        <v>99</v>
      </c>
      <c r="Z7" s="192"/>
      <c r="AA7" s="191" t="s">
        <v>100</v>
      </c>
      <c r="AB7" s="192"/>
      <c r="AC7" s="191" t="s">
        <v>101</v>
      </c>
      <c r="AD7" s="192"/>
      <c r="AE7" s="191" t="s">
        <v>102</v>
      </c>
      <c r="AF7" s="192"/>
      <c r="AG7" s="191" t="s">
        <v>103</v>
      </c>
      <c r="AH7" s="192"/>
      <c r="AI7" s="189" t="s">
        <v>73</v>
      </c>
      <c r="AJ7" s="190"/>
      <c r="AK7" s="344"/>
      <c r="AL7" s="367"/>
      <c r="AM7" s="575" t="s">
        <v>104</v>
      </c>
      <c r="AN7" s="576"/>
      <c r="AO7" s="576"/>
      <c r="AP7" s="576"/>
      <c r="AQ7" s="576"/>
      <c r="AR7" s="576"/>
      <c r="AS7" s="576"/>
      <c r="AT7" s="577"/>
      <c r="AU7" s="312" t="s">
        <v>47</v>
      </c>
      <c r="AV7" s="321"/>
      <c r="AW7" s="533"/>
      <c r="AX7" s="209" t="s">
        <v>442</v>
      </c>
      <c r="AY7" s="243"/>
      <c r="AZ7" s="312" t="s">
        <v>176</v>
      </c>
      <c r="BA7" s="303"/>
      <c r="BB7" s="317"/>
    </row>
    <row r="8" spans="1:54" ht="23.25" customHeight="1">
      <c r="A8" s="188" t="s">
        <v>338</v>
      </c>
      <c r="B8" s="368" t="s">
        <v>191</v>
      </c>
      <c r="C8" s="193" t="s">
        <v>257</v>
      </c>
      <c r="D8" s="193" t="s">
        <v>79</v>
      </c>
      <c r="E8" s="193" t="s">
        <v>257</v>
      </c>
      <c r="F8" s="193" t="s">
        <v>79</v>
      </c>
      <c r="G8" s="193" t="s">
        <v>257</v>
      </c>
      <c r="H8" s="193" t="s">
        <v>79</v>
      </c>
      <c r="I8" s="193" t="s">
        <v>257</v>
      </c>
      <c r="J8" s="193" t="s">
        <v>79</v>
      </c>
      <c r="K8" s="193" t="s">
        <v>257</v>
      </c>
      <c r="L8" s="193" t="s">
        <v>79</v>
      </c>
      <c r="M8" s="193" t="s">
        <v>257</v>
      </c>
      <c r="N8" s="193" t="s">
        <v>79</v>
      </c>
      <c r="O8" s="193" t="s">
        <v>257</v>
      </c>
      <c r="P8" s="193" t="s">
        <v>79</v>
      </c>
      <c r="Q8" s="195" t="s">
        <v>257</v>
      </c>
      <c r="R8" s="195" t="s">
        <v>79</v>
      </c>
      <c r="S8" s="188" t="s">
        <v>338</v>
      </c>
      <c r="T8" s="368" t="s">
        <v>191</v>
      </c>
      <c r="U8" s="193" t="s">
        <v>257</v>
      </c>
      <c r="V8" s="193" t="s">
        <v>79</v>
      </c>
      <c r="W8" s="193" t="s">
        <v>257</v>
      </c>
      <c r="X8" s="193" t="s">
        <v>79</v>
      </c>
      <c r="Y8" s="193" t="s">
        <v>257</v>
      </c>
      <c r="Z8" s="193" t="s">
        <v>79</v>
      </c>
      <c r="AA8" s="193" t="s">
        <v>257</v>
      </c>
      <c r="AB8" s="193" t="s">
        <v>79</v>
      </c>
      <c r="AC8" s="193" t="s">
        <v>257</v>
      </c>
      <c r="AD8" s="193" t="s">
        <v>79</v>
      </c>
      <c r="AE8" s="193" t="s">
        <v>257</v>
      </c>
      <c r="AF8" s="193" t="s">
        <v>79</v>
      </c>
      <c r="AG8" s="193" t="s">
        <v>257</v>
      </c>
      <c r="AH8" s="193" t="s">
        <v>79</v>
      </c>
      <c r="AI8" s="195" t="s">
        <v>257</v>
      </c>
      <c r="AJ8" s="195" t="s">
        <v>79</v>
      </c>
      <c r="AK8" s="188" t="s">
        <v>338</v>
      </c>
      <c r="AL8" s="368" t="s">
        <v>191</v>
      </c>
      <c r="AM8" s="194" t="s">
        <v>97</v>
      </c>
      <c r="AN8" s="194" t="s">
        <v>105</v>
      </c>
      <c r="AO8" s="194" t="s">
        <v>106</v>
      </c>
      <c r="AP8" s="194" t="s">
        <v>107</v>
      </c>
      <c r="AQ8" s="194" t="s">
        <v>108</v>
      </c>
      <c r="AR8" s="194" t="s">
        <v>109</v>
      </c>
      <c r="AS8" s="194" t="s">
        <v>110</v>
      </c>
      <c r="AT8" s="193" t="s">
        <v>80</v>
      </c>
      <c r="AU8" s="341" t="s">
        <v>183</v>
      </c>
      <c r="AV8" s="271" t="s">
        <v>184</v>
      </c>
      <c r="AW8" s="342" t="s">
        <v>182</v>
      </c>
      <c r="AX8" s="532" t="s">
        <v>443</v>
      </c>
      <c r="AY8" s="273" t="s">
        <v>58</v>
      </c>
      <c r="AZ8" s="274" t="s">
        <v>65</v>
      </c>
      <c r="BA8" s="275" t="s">
        <v>63</v>
      </c>
      <c r="BB8" s="274" t="s">
        <v>66</v>
      </c>
    </row>
    <row r="9" spans="1:54">
      <c r="A9" s="6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152"/>
      <c r="R9" s="152"/>
      <c r="S9" s="15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152"/>
      <c r="AJ9" s="152"/>
      <c r="AK9" s="72"/>
      <c r="AL9" s="258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85"/>
      <c r="AY9" s="161"/>
      <c r="AZ9" s="72"/>
      <c r="BA9" s="6"/>
      <c r="BB9" s="6"/>
    </row>
    <row r="10" spans="1:54" s="38" customFormat="1">
      <c r="A10" s="8"/>
      <c r="B10" s="8" t="s">
        <v>81</v>
      </c>
      <c r="C10" s="8">
        <f>SUM(C12:C30)</f>
        <v>13743</v>
      </c>
      <c r="D10" s="8">
        <f t="shared" ref="D10:R10" si="0">SUM(D12:D30)</f>
        <v>7456</v>
      </c>
      <c r="E10" s="8">
        <f t="shared" si="0"/>
        <v>5440</v>
      </c>
      <c r="F10" s="8">
        <f t="shared" si="0"/>
        <v>3274</v>
      </c>
      <c r="G10" s="8">
        <f t="shared" si="0"/>
        <v>2541</v>
      </c>
      <c r="H10" s="8">
        <f t="shared" si="0"/>
        <v>1163</v>
      </c>
      <c r="I10" s="8">
        <f t="shared" si="0"/>
        <v>2760</v>
      </c>
      <c r="J10" s="8">
        <f t="shared" si="0"/>
        <v>1372</v>
      </c>
      <c r="K10" s="8">
        <f t="shared" si="0"/>
        <v>8257</v>
      </c>
      <c r="L10" s="8">
        <f t="shared" si="0"/>
        <v>4695</v>
      </c>
      <c r="M10" s="8">
        <f t="shared" si="0"/>
        <v>1428</v>
      </c>
      <c r="N10" s="8">
        <f t="shared" si="0"/>
        <v>565</v>
      </c>
      <c r="O10" s="8">
        <f t="shared" si="0"/>
        <v>2350</v>
      </c>
      <c r="P10" s="8">
        <f t="shared" si="0"/>
        <v>1040</v>
      </c>
      <c r="Q10" s="75">
        <f t="shared" si="0"/>
        <v>36519</v>
      </c>
      <c r="R10" s="75">
        <f t="shared" si="0"/>
        <v>19565</v>
      </c>
      <c r="S10" s="8"/>
      <c r="T10" s="8" t="s">
        <v>81</v>
      </c>
      <c r="U10" s="8">
        <f>SUM(U12:U30)</f>
        <v>478</v>
      </c>
      <c r="V10" s="8">
        <f t="shared" ref="V10:BB10" si="1">SUM(V12:V30)</f>
        <v>250</v>
      </c>
      <c r="W10" s="8">
        <f t="shared" si="1"/>
        <v>97</v>
      </c>
      <c r="X10" s="8">
        <f t="shared" si="1"/>
        <v>52</v>
      </c>
      <c r="Y10" s="8">
        <f t="shared" si="1"/>
        <v>50</v>
      </c>
      <c r="Z10" s="8">
        <f t="shared" si="1"/>
        <v>17</v>
      </c>
      <c r="AA10" s="8">
        <f t="shared" si="1"/>
        <v>77</v>
      </c>
      <c r="AB10" s="8">
        <f t="shared" si="1"/>
        <v>29</v>
      </c>
      <c r="AC10" s="8">
        <f t="shared" si="1"/>
        <v>1284</v>
      </c>
      <c r="AD10" s="8">
        <f t="shared" si="1"/>
        <v>703</v>
      </c>
      <c r="AE10" s="8">
        <f t="shared" si="1"/>
        <v>205</v>
      </c>
      <c r="AF10" s="8">
        <f t="shared" si="1"/>
        <v>66</v>
      </c>
      <c r="AG10" s="8">
        <f t="shared" si="1"/>
        <v>426</v>
      </c>
      <c r="AH10" s="8">
        <f t="shared" si="1"/>
        <v>192</v>
      </c>
      <c r="AI10" s="75">
        <f t="shared" si="1"/>
        <v>2617</v>
      </c>
      <c r="AJ10" s="75">
        <f t="shared" si="1"/>
        <v>1309</v>
      </c>
      <c r="AK10" s="8"/>
      <c r="AL10" s="260" t="s">
        <v>81</v>
      </c>
      <c r="AM10" s="8">
        <f t="shared" si="1"/>
        <v>331</v>
      </c>
      <c r="AN10" s="8">
        <f t="shared" si="1"/>
        <v>174</v>
      </c>
      <c r="AO10" s="8">
        <f t="shared" si="1"/>
        <v>82</v>
      </c>
      <c r="AP10" s="8">
        <f t="shared" si="1"/>
        <v>83</v>
      </c>
      <c r="AQ10" s="8">
        <f t="shared" si="1"/>
        <v>252</v>
      </c>
      <c r="AR10" s="8">
        <f t="shared" si="1"/>
        <v>83</v>
      </c>
      <c r="AS10" s="8">
        <f t="shared" si="1"/>
        <v>126</v>
      </c>
      <c r="AT10" s="8">
        <f t="shared" si="1"/>
        <v>1131</v>
      </c>
      <c r="AU10" s="8">
        <f t="shared" si="1"/>
        <v>1007</v>
      </c>
      <c r="AV10" s="8">
        <f>SUM(AV12:AV30)</f>
        <v>81</v>
      </c>
      <c r="AW10" s="8">
        <f>SUM(AW12:AW30)</f>
        <v>1088</v>
      </c>
      <c r="AX10" s="8">
        <f t="shared" si="1"/>
        <v>2393</v>
      </c>
      <c r="AY10" s="8">
        <f t="shared" si="1"/>
        <v>252</v>
      </c>
      <c r="AZ10" s="8">
        <f t="shared" si="1"/>
        <v>229</v>
      </c>
      <c r="BA10" s="8">
        <f t="shared" si="1"/>
        <v>223</v>
      </c>
      <c r="BB10" s="8">
        <f t="shared" si="1"/>
        <v>6</v>
      </c>
    </row>
    <row r="11" spans="1:54">
      <c r="A11" s="9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  <c r="R11" s="75"/>
      <c r="S11" s="75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75"/>
      <c r="AK11" s="74"/>
      <c r="AL11" s="259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85"/>
      <c r="AY11" s="85"/>
      <c r="AZ11" s="74"/>
      <c r="BA11" s="9"/>
      <c r="BB11" s="9"/>
    </row>
    <row r="12" spans="1:54" ht="15" customHeight="1">
      <c r="A12" s="14" t="s">
        <v>283</v>
      </c>
      <c r="B12" s="14" t="s">
        <v>284</v>
      </c>
      <c r="C12" s="14">
        <v>1032</v>
      </c>
      <c r="D12" s="14">
        <v>595</v>
      </c>
      <c r="E12" s="14">
        <v>348</v>
      </c>
      <c r="F12" s="14">
        <v>218</v>
      </c>
      <c r="G12" s="14">
        <v>212</v>
      </c>
      <c r="H12" s="14">
        <v>97</v>
      </c>
      <c r="I12" s="14">
        <v>213</v>
      </c>
      <c r="J12" s="14">
        <v>113</v>
      </c>
      <c r="K12" s="14">
        <v>735</v>
      </c>
      <c r="L12" s="14">
        <v>444</v>
      </c>
      <c r="M12" s="14">
        <v>98</v>
      </c>
      <c r="N12" s="14">
        <v>26</v>
      </c>
      <c r="O12" s="14">
        <v>154</v>
      </c>
      <c r="P12" s="14">
        <v>63</v>
      </c>
      <c r="Q12" s="473">
        <v>2792</v>
      </c>
      <c r="R12" s="473">
        <v>1556</v>
      </c>
      <c r="S12" s="14" t="s">
        <v>283</v>
      </c>
      <c r="T12" s="14" t="s">
        <v>284</v>
      </c>
      <c r="U12" s="14">
        <v>13</v>
      </c>
      <c r="V12" s="14">
        <v>5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86</v>
      </c>
      <c r="AD12" s="14">
        <v>50</v>
      </c>
      <c r="AE12" s="14">
        <v>3</v>
      </c>
      <c r="AF12" s="14">
        <v>0</v>
      </c>
      <c r="AG12" s="14">
        <v>33</v>
      </c>
      <c r="AH12" s="14">
        <v>14</v>
      </c>
      <c r="AI12" s="473">
        <v>135</v>
      </c>
      <c r="AJ12" s="473">
        <v>69</v>
      </c>
      <c r="AK12" s="14" t="s">
        <v>283</v>
      </c>
      <c r="AL12" s="14" t="s">
        <v>284</v>
      </c>
      <c r="AM12" s="14">
        <v>29</v>
      </c>
      <c r="AN12" s="14">
        <v>14</v>
      </c>
      <c r="AO12" s="14">
        <v>8</v>
      </c>
      <c r="AP12" s="14">
        <v>9</v>
      </c>
      <c r="AQ12" s="14">
        <v>23</v>
      </c>
      <c r="AR12" s="14">
        <v>7</v>
      </c>
      <c r="AS12" s="14">
        <v>9</v>
      </c>
      <c r="AT12" s="14">
        <v>99</v>
      </c>
      <c r="AU12" s="14">
        <v>91</v>
      </c>
      <c r="AV12" s="14">
        <v>4</v>
      </c>
      <c r="AW12" s="14">
        <v>95</v>
      </c>
      <c r="AX12" s="14">
        <v>192</v>
      </c>
      <c r="AY12" s="14">
        <v>10</v>
      </c>
      <c r="AZ12" s="14">
        <v>26</v>
      </c>
      <c r="BA12" s="14">
        <v>23</v>
      </c>
      <c r="BB12" s="14">
        <v>3</v>
      </c>
    </row>
    <row r="13" spans="1:54" ht="15" customHeight="1">
      <c r="A13" s="14" t="s">
        <v>283</v>
      </c>
      <c r="B13" s="14" t="s">
        <v>199</v>
      </c>
      <c r="C13" s="14">
        <v>302</v>
      </c>
      <c r="D13" s="14">
        <v>159</v>
      </c>
      <c r="E13" s="14">
        <v>231</v>
      </c>
      <c r="F13" s="14">
        <v>127</v>
      </c>
      <c r="G13" s="14">
        <v>0</v>
      </c>
      <c r="H13" s="14">
        <v>0</v>
      </c>
      <c r="I13" s="14">
        <v>23</v>
      </c>
      <c r="J13" s="14">
        <v>13</v>
      </c>
      <c r="K13" s="14">
        <v>152</v>
      </c>
      <c r="L13" s="14">
        <v>96</v>
      </c>
      <c r="M13" s="14">
        <v>0</v>
      </c>
      <c r="N13" s="14">
        <v>0</v>
      </c>
      <c r="O13" s="14">
        <v>23</v>
      </c>
      <c r="P13" s="14">
        <v>9</v>
      </c>
      <c r="Q13" s="473">
        <v>731</v>
      </c>
      <c r="R13" s="473">
        <v>404</v>
      </c>
      <c r="S13" s="14" t="s">
        <v>283</v>
      </c>
      <c r="T13" s="14" t="s">
        <v>199</v>
      </c>
      <c r="U13" s="14">
        <v>22</v>
      </c>
      <c r="V13" s="14">
        <v>10</v>
      </c>
      <c r="W13" s="14">
        <v>10</v>
      </c>
      <c r="X13" s="14">
        <v>6</v>
      </c>
      <c r="Y13" s="14">
        <v>0</v>
      </c>
      <c r="Z13" s="14">
        <v>0</v>
      </c>
      <c r="AA13" s="14">
        <v>0</v>
      </c>
      <c r="AB13" s="14">
        <v>0</v>
      </c>
      <c r="AC13" s="14">
        <v>29</v>
      </c>
      <c r="AD13" s="14">
        <v>15</v>
      </c>
      <c r="AE13" s="14">
        <v>0</v>
      </c>
      <c r="AF13" s="14">
        <v>0</v>
      </c>
      <c r="AG13" s="14">
        <v>7</v>
      </c>
      <c r="AH13" s="14">
        <v>1</v>
      </c>
      <c r="AI13" s="473">
        <v>68</v>
      </c>
      <c r="AJ13" s="473">
        <v>32</v>
      </c>
      <c r="AK13" s="14" t="s">
        <v>283</v>
      </c>
      <c r="AL13" s="14" t="s">
        <v>199</v>
      </c>
      <c r="AM13" s="14">
        <v>9</v>
      </c>
      <c r="AN13" s="14">
        <v>6</v>
      </c>
      <c r="AO13" s="14">
        <v>0</v>
      </c>
      <c r="AP13" s="14">
        <v>1</v>
      </c>
      <c r="AQ13" s="14">
        <v>3</v>
      </c>
      <c r="AR13" s="14">
        <v>0</v>
      </c>
      <c r="AS13" s="14">
        <v>1</v>
      </c>
      <c r="AT13" s="14">
        <v>20</v>
      </c>
      <c r="AU13" s="14">
        <v>19</v>
      </c>
      <c r="AV13" s="14">
        <v>1</v>
      </c>
      <c r="AW13" s="14">
        <v>20</v>
      </c>
      <c r="AX13" s="14">
        <v>32</v>
      </c>
      <c r="AY13" s="14">
        <v>1</v>
      </c>
      <c r="AZ13" s="14">
        <v>5</v>
      </c>
      <c r="BA13" s="14">
        <v>5</v>
      </c>
      <c r="BB13" s="14">
        <v>0</v>
      </c>
    </row>
    <row r="14" spans="1:54" ht="15" customHeight="1">
      <c r="A14" s="14" t="s">
        <v>283</v>
      </c>
      <c r="B14" s="14" t="s">
        <v>200</v>
      </c>
      <c r="C14" s="14">
        <v>38</v>
      </c>
      <c r="D14" s="14">
        <v>20</v>
      </c>
      <c r="E14" s="14">
        <v>23</v>
      </c>
      <c r="F14" s="14">
        <v>16</v>
      </c>
      <c r="G14" s="14">
        <v>37</v>
      </c>
      <c r="H14" s="14">
        <v>17</v>
      </c>
      <c r="I14" s="14">
        <v>0</v>
      </c>
      <c r="J14" s="14">
        <v>0</v>
      </c>
      <c r="K14" s="14">
        <v>29</v>
      </c>
      <c r="L14" s="14">
        <v>17</v>
      </c>
      <c r="M14" s="14">
        <v>0</v>
      </c>
      <c r="N14" s="14">
        <v>0</v>
      </c>
      <c r="O14" s="14">
        <v>9</v>
      </c>
      <c r="P14" s="14">
        <v>2</v>
      </c>
      <c r="Q14" s="473">
        <v>136</v>
      </c>
      <c r="R14" s="473">
        <v>72</v>
      </c>
      <c r="S14" s="14" t="s">
        <v>283</v>
      </c>
      <c r="T14" s="14" t="s">
        <v>200</v>
      </c>
      <c r="U14" s="14">
        <v>0</v>
      </c>
      <c r="V14" s="14">
        <v>0</v>
      </c>
      <c r="W14" s="14">
        <v>1</v>
      </c>
      <c r="X14" s="14">
        <v>1</v>
      </c>
      <c r="Y14" s="14">
        <v>1</v>
      </c>
      <c r="Z14" s="14">
        <v>0</v>
      </c>
      <c r="AA14" s="14">
        <v>0</v>
      </c>
      <c r="AB14" s="14">
        <v>0</v>
      </c>
      <c r="AC14" s="14">
        <v>3</v>
      </c>
      <c r="AD14" s="14">
        <v>2</v>
      </c>
      <c r="AE14" s="14">
        <v>0</v>
      </c>
      <c r="AF14" s="14">
        <v>0</v>
      </c>
      <c r="AG14" s="14">
        <v>0</v>
      </c>
      <c r="AH14" s="14">
        <v>0</v>
      </c>
      <c r="AI14" s="473">
        <v>5</v>
      </c>
      <c r="AJ14" s="473">
        <v>3</v>
      </c>
      <c r="AK14" s="14" t="s">
        <v>283</v>
      </c>
      <c r="AL14" s="14" t="s">
        <v>200</v>
      </c>
      <c r="AM14" s="14">
        <v>2</v>
      </c>
      <c r="AN14" s="14">
        <v>2</v>
      </c>
      <c r="AO14" s="14">
        <v>1</v>
      </c>
      <c r="AP14" s="14">
        <v>0</v>
      </c>
      <c r="AQ14" s="14">
        <v>2</v>
      </c>
      <c r="AR14" s="14">
        <v>0</v>
      </c>
      <c r="AS14" s="14">
        <v>1</v>
      </c>
      <c r="AT14" s="14">
        <v>8</v>
      </c>
      <c r="AU14" s="14">
        <v>6</v>
      </c>
      <c r="AV14" s="14">
        <v>1</v>
      </c>
      <c r="AW14" s="14">
        <v>7</v>
      </c>
      <c r="AX14" s="14">
        <v>15</v>
      </c>
      <c r="AY14" s="14">
        <v>2</v>
      </c>
      <c r="AZ14" s="14">
        <v>2</v>
      </c>
      <c r="BA14" s="14">
        <v>2</v>
      </c>
      <c r="BB14" s="14">
        <v>0</v>
      </c>
    </row>
    <row r="15" spans="1:54" ht="15" customHeight="1">
      <c r="A15" s="14" t="s">
        <v>283</v>
      </c>
      <c r="B15" s="14" t="s">
        <v>201</v>
      </c>
      <c r="C15" s="14">
        <v>40</v>
      </c>
      <c r="D15" s="14">
        <v>14</v>
      </c>
      <c r="E15" s="14">
        <v>23</v>
      </c>
      <c r="F15" s="14">
        <v>10</v>
      </c>
      <c r="G15" s="14">
        <v>22</v>
      </c>
      <c r="H15" s="14">
        <v>12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473">
        <v>85</v>
      </c>
      <c r="R15" s="473">
        <v>36</v>
      </c>
      <c r="S15" s="14" t="s">
        <v>283</v>
      </c>
      <c r="T15" s="14" t="s">
        <v>201</v>
      </c>
      <c r="U15" s="14">
        <v>1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473">
        <v>1</v>
      </c>
      <c r="AJ15" s="473">
        <v>0</v>
      </c>
      <c r="AK15" s="14" t="s">
        <v>283</v>
      </c>
      <c r="AL15" s="14" t="s">
        <v>201</v>
      </c>
      <c r="AM15" s="14">
        <v>1</v>
      </c>
      <c r="AN15" s="14">
        <v>1</v>
      </c>
      <c r="AO15" s="14">
        <v>1</v>
      </c>
      <c r="AP15" s="14">
        <v>0</v>
      </c>
      <c r="AQ15" s="14">
        <v>0</v>
      </c>
      <c r="AR15" s="14">
        <v>0</v>
      </c>
      <c r="AS15" s="14">
        <v>0</v>
      </c>
      <c r="AT15" s="14">
        <v>3</v>
      </c>
      <c r="AU15" s="14">
        <v>0</v>
      </c>
      <c r="AV15" s="14">
        <v>3</v>
      </c>
      <c r="AW15" s="14">
        <v>3</v>
      </c>
      <c r="AX15" s="14">
        <v>9</v>
      </c>
      <c r="AY15" s="14">
        <v>0</v>
      </c>
      <c r="AZ15" s="14">
        <v>1</v>
      </c>
      <c r="BA15" s="14">
        <v>1</v>
      </c>
      <c r="BB15" s="14">
        <v>0</v>
      </c>
    </row>
    <row r="16" spans="1:54" ht="15" customHeight="1">
      <c r="A16" s="14" t="s">
        <v>283</v>
      </c>
      <c r="B16" s="14" t="s">
        <v>343</v>
      </c>
      <c r="C16" s="14">
        <v>1654</v>
      </c>
      <c r="D16" s="14">
        <v>896</v>
      </c>
      <c r="E16" s="14">
        <v>744</v>
      </c>
      <c r="F16" s="14">
        <v>388</v>
      </c>
      <c r="G16" s="14">
        <v>240</v>
      </c>
      <c r="H16" s="14">
        <v>94</v>
      </c>
      <c r="I16" s="14">
        <v>233</v>
      </c>
      <c r="J16" s="14">
        <v>121</v>
      </c>
      <c r="K16" s="14">
        <v>1465</v>
      </c>
      <c r="L16" s="14">
        <v>832</v>
      </c>
      <c r="M16" s="14">
        <v>140</v>
      </c>
      <c r="N16" s="14">
        <v>41</v>
      </c>
      <c r="O16" s="14">
        <v>170</v>
      </c>
      <c r="P16" s="14">
        <v>79</v>
      </c>
      <c r="Q16" s="473">
        <v>4646</v>
      </c>
      <c r="R16" s="473">
        <v>2451</v>
      </c>
      <c r="S16" s="14" t="s">
        <v>283</v>
      </c>
      <c r="T16" s="14" t="s">
        <v>343</v>
      </c>
      <c r="U16" s="14">
        <v>18</v>
      </c>
      <c r="V16" s="14">
        <v>7</v>
      </c>
      <c r="W16" s="14">
        <v>3</v>
      </c>
      <c r="X16" s="14">
        <v>1</v>
      </c>
      <c r="Y16" s="14">
        <v>7</v>
      </c>
      <c r="Z16" s="14">
        <v>1</v>
      </c>
      <c r="AA16" s="14">
        <v>0</v>
      </c>
      <c r="AB16" s="14">
        <v>0</v>
      </c>
      <c r="AC16" s="14">
        <v>192</v>
      </c>
      <c r="AD16" s="14">
        <v>96</v>
      </c>
      <c r="AE16" s="14">
        <v>16</v>
      </c>
      <c r="AF16" s="14">
        <v>0</v>
      </c>
      <c r="AG16" s="14">
        <v>14</v>
      </c>
      <c r="AH16" s="14">
        <v>3</v>
      </c>
      <c r="AI16" s="473">
        <v>250</v>
      </c>
      <c r="AJ16" s="473">
        <v>108</v>
      </c>
      <c r="AK16" s="14" t="s">
        <v>283</v>
      </c>
      <c r="AL16" s="14" t="s">
        <v>343</v>
      </c>
      <c r="AM16" s="14">
        <v>44</v>
      </c>
      <c r="AN16" s="14">
        <v>24</v>
      </c>
      <c r="AO16" s="14">
        <v>8</v>
      </c>
      <c r="AP16" s="14">
        <v>6</v>
      </c>
      <c r="AQ16" s="14">
        <v>38</v>
      </c>
      <c r="AR16" s="14">
        <v>12</v>
      </c>
      <c r="AS16" s="14">
        <v>16</v>
      </c>
      <c r="AT16" s="14">
        <v>148</v>
      </c>
      <c r="AU16" s="14">
        <v>103</v>
      </c>
      <c r="AV16" s="14">
        <v>36</v>
      </c>
      <c r="AW16" s="14">
        <v>139</v>
      </c>
      <c r="AX16" s="14">
        <v>295</v>
      </c>
      <c r="AY16" s="14">
        <v>26</v>
      </c>
      <c r="AZ16" s="14">
        <v>33</v>
      </c>
      <c r="BA16" s="14">
        <v>33</v>
      </c>
      <c r="BB16" s="14">
        <v>0</v>
      </c>
    </row>
    <row r="17" spans="1:54" ht="15" customHeight="1">
      <c r="A17" s="14" t="s">
        <v>283</v>
      </c>
      <c r="B17" s="14" t="s">
        <v>51</v>
      </c>
      <c r="C17" s="14">
        <v>917</v>
      </c>
      <c r="D17" s="14">
        <v>512</v>
      </c>
      <c r="E17" s="14">
        <v>393</v>
      </c>
      <c r="F17" s="14">
        <v>226</v>
      </c>
      <c r="G17" s="14">
        <v>97</v>
      </c>
      <c r="H17" s="14">
        <v>62</v>
      </c>
      <c r="I17" s="14">
        <v>141</v>
      </c>
      <c r="J17" s="14">
        <v>65</v>
      </c>
      <c r="K17" s="14">
        <v>513</v>
      </c>
      <c r="L17" s="14">
        <v>304</v>
      </c>
      <c r="M17" s="14">
        <v>43</v>
      </c>
      <c r="N17" s="14">
        <v>18</v>
      </c>
      <c r="O17" s="14">
        <v>145</v>
      </c>
      <c r="P17" s="14">
        <v>68</v>
      </c>
      <c r="Q17" s="473">
        <v>2249</v>
      </c>
      <c r="R17" s="473">
        <v>1255</v>
      </c>
      <c r="S17" s="14" t="s">
        <v>283</v>
      </c>
      <c r="T17" s="14" t="s">
        <v>51</v>
      </c>
      <c r="U17" s="14">
        <v>19</v>
      </c>
      <c r="V17" s="14">
        <v>10</v>
      </c>
      <c r="W17" s="14">
        <v>2</v>
      </c>
      <c r="X17" s="14">
        <v>1</v>
      </c>
      <c r="Y17" s="14">
        <v>1</v>
      </c>
      <c r="Z17" s="14">
        <v>0</v>
      </c>
      <c r="AA17" s="14">
        <v>2</v>
      </c>
      <c r="AB17" s="14">
        <v>1</v>
      </c>
      <c r="AC17" s="14">
        <v>90</v>
      </c>
      <c r="AD17" s="14">
        <v>54</v>
      </c>
      <c r="AE17" s="14">
        <v>6</v>
      </c>
      <c r="AF17" s="14">
        <v>0</v>
      </c>
      <c r="AG17" s="14">
        <v>30</v>
      </c>
      <c r="AH17" s="14">
        <v>18</v>
      </c>
      <c r="AI17" s="473">
        <v>150</v>
      </c>
      <c r="AJ17" s="473">
        <v>84</v>
      </c>
      <c r="AK17" s="14" t="s">
        <v>283</v>
      </c>
      <c r="AL17" s="14" t="s">
        <v>51</v>
      </c>
      <c r="AM17" s="14">
        <v>25</v>
      </c>
      <c r="AN17" s="14">
        <v>13</v>
      </c>
      <c r="AO17" s="14">
        <v>5</v>
      </c>
      <c r="AP17" s="14">
        <v>5</v>
      </c>
      <c r="AQ17" s="14">
        <v>17</v>
      </c>
      <c r="AR17" s="14">
        <v>4</v>
      </c>
      <c r="AS17" s="14">
        <v>9</v>
      </c>
      <c r="AT17" s="14">
        <v>78</v>
      </c>
      <c r="AU17" s="14">
        <v>71</v>
      </c>
      <c r="AV17" s="14">
        <v>7</v>
      </c>
      <c r="AW17" s="14">
        <v>78</v>
      </c>
      <c r="AX17" s="14">
        <v>193</v>
      </c>
      <c r="AY17" s="14">
        <v>21</v>
      </c>
      <c r="AZ17" s="14">
        <v>20</v>
      </c>
      <c r="BA17" s="14">
        <v>19</v>
      </c>
      <c r="BB17" s="14">
        <v>1</v>
      </c>
    </row>
    <row r="18" spans="1:54" ht="15" customHeight="1">
      <c r="A18" s="14" t="s">
        <v>283</v>
      </c>
      <c r="B18" s="14" t="s">
        <v>172</v>
      </c>
      <c r="C18" s="14">
        <v>5782</v>
      </c>
      <c r="D18" s="14">
        <v>3202</v>
      </c>
      <c r="E18" s="14">
        <v>2109</v>
      </c>
      <c r="F18" s="14">
        <v>1365</v>
      </c>
      <c r="G18" s="14">
        <v>1658</v>
      </c>
      <c r="H18" s="14">
        <v>772</v>
      </c>
      <c r="I18" s="14">
        <v>904</v>
      </c>
      <c r="J18" s="14">
        <v>478</v>
      </c>
      <c r="K18" s="14">
        <v>3467</v>
      </c>
      <c r="L18" s="14">
        <v>1949</v>
      </c>
      <c r="M18" s="14">
        <v>998</v>
      </c>
      <c r="N18" s="14">
        <v>419</v>
      </c>
      <c r="O18" s="14">
        <v>1164</v>
      </c>
      <c r="P18" s="14">
        <v>551</v>
      </c>
      <c r="Q18" s="473">
        <v>16082</v>
      </c>
      <c r="R18" s="473">
        <v>8736</v>
      </c>
      <c r="S18" s="14" t="s">
        <v>283</v>
      </c>
      <c r="T18" s="14" t="s">
        <v>172</v>
      </c>
      <c r="U18" s="14">
        <v>194</v>
      </c>
      <c r="V18" s="14">
        <v>98</v>
      </c>
      <c r="W18" s="14">
        <v>28</v>
      </c>
      <c r="X18" s="14">
        <v>15</v>
      </c>
      <c r="Y18" s="14">
        <v>39</v>
      </c>
      <c r="Z18" s="14">
        <v>15</v>
      </c>
      <c r="AA18" s="14">
        <v>9</v>
      </c>
      <c r="AB18" s="14">
        <v>3</v>
      </c>
      <c r="AC18" s="14">
        <v>478</v>
      </c>
      <c r="AD18" s="14">
        <v>268</v>
      </c>
      <c r="AE18" s="14">
        <v>161</v>
      </c>
      <c r="AF18" s="14">
        <v>58</v>
      </c>
      <c r="AG18" s="14">
        <v>195</v>
      </c>
      <c r="AH18" s="14">
        <v>92</v>
      </c>
      <c r="AI18" s="473">
        <v>1104</v>
      </c>
      <c r="AJ18" s="473">
        <v>549</v>
      </c>
      <c r="AK18" s="14" t="s">
        <v>283</v>
      </c>
      <c r="AL18" s="14" t="s">
        <v>172</v>
      </c>
      <c r="AM18" s="14">
        <v>137</v>
      </c>
      <c r="AN18" s="14">
        <v>70</v>
      </c>
      <c r="AO18" s="14">
        <v>49</v>
      </c>
      <c r="AP18" s="14">
        <v>30</v>
      </c>
      <c r="AQ18" s="14">
        <v>118</v>
      </c>
      <c r="AR18" s="14">
        <v>49</v>
      </c>
      <c r="AS18" s="14">
        <v>64</v>
      </c>
      <c r="AT18" s="14">
        <v>517</v>
      </c>
      <c r="AU18" s="14">
        <v>466</v>
      </c>
      <c r="AV18" s="14">
        <v>15</v>
      </c>
      <c r="AW18" s="14">
        <v>481</v>
      </c>
      <c r="AX18" s="14">
        <v>1119</v>
      </c>
      <c r="AY18" s="14">
        <v>142</v>
      </c>
      <c r="AZ18" s="14">
        <v>91</v>
      </c>
      <c r="BA18" s="14">
        <v>91</v>
      </c>
      <c r="BB18" s="14">
        <v>0</v>
      </c>
    </row>
    <row r="19" spans="1:54" ht="15" customHeight="1">
      <c r="A19" s="14" t="s">
        <v>283</v>
      </c>
      <c r="B19" s="14" t="s">
        <v>247</v>
      </c>
      <c r="C19" s="14">
        <v>195</v>
      </c>
      <c r="D19" s="14">
        <v>109</v>
      </c>
      <c r="E19" s="14">
        <v>79</v>
      </c>
      <c r="F19" s="14">
        <v>47</v>
      </c>
      <c r="G19" s="14">
        <v>7</v>
      </c>
      <c r="H19" s="14">
        <v>4</v>
      </c>
      <c r="I19" s="14">
        <v>87</v>
      </c>
      <c r="J19" s="14">
        <v>45</v>
      </c>
      <c r="K19" s="14">
        <v>102</v>
      </c>
      <c r="L19" s="14">
        <v>63</v>
      </c>
      <c r="M19" s="14">
        <v>0</v>
      </c>
      <c r="N19" s="14">
        <v>0</v>
      </c>
      <c r="O19" s="14">
        <v>29</v>
      </c>
      <c r="P19" s="14">
        <v>5</v>
      </c>
      <c r="Q19" s="473">
        <v>499</v>
      </c>
      <c r="R19" s="473">
        <v>273</v>
      </c>
      <c r="S19" s="14" t="s">
        <v>283</v>
      </c>
      <c r="T19" s="14" t="s">
        <v>247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1</v>
      </c>
      <c r="AB19" s="14">
        <v>0</v>
      </c>
      <c r="AC19" s="14">
        <v>28</v>
      </c>
      <c r="AD19" s="14">
        <v>18</v>
      </c>
      <c r="AE19" s="14">
        <v>0</v>
      </c>
      <c r="AF19" s="14">
        <v>0</v>
      </c>
      <c r="AG19" s="14">
        <v>4</v>
      </c>
      <c r="AH19" s="14">
        <v>2</v>
      </c>
      <c r="AI19" s="473">
        <v>33</v>
      </c>
      <c r="AJ19" s="473">
        <v>20</v>
      </c>
      <c r="AK19" s="14" t="s">
        <v>283</v>
      </c>
      <c r="AL19" s="14" t="s">
        <v>247</v>
      </c>
      <c r="AM19" s="14">
        <v>4</v>
      </c>
      <c r="AN19" s="14">
        <v>3</v>
      </c>
      <c r="AO19" s="14">
        <v>1</v>
      </c>
      <c r="AP19" s="14">
        <v>3</v>
      </c>
      <c r="AQ19" s="14">
        <v>3</v>
      </c>
      <c r="AR19" s="14">
        <v>0</v>
      </c>
      <c r="AS19" s="14">
        <v>2</v>
      </c>
      <c r="AT19" s="14">
        <v>16</v>
      </c>
      <c r="AU19" s="14">
        <v>15</v>
      </c>
      <c r="AV19" s="14">
        <v>0</v>
      </c>
      <c r="AW19" s="14">
        <v>15</v>
      </c>
      <c r="AX19" s="14">
        <v>35</v>
      </c>
      <c r="AY19" s="14">
        <v>1</v>
      </c>
      <c r="AZ19" s="14">
        <v>5</v>
      </c>
      <c r="BA19" s="14">
        <v>4</v>
      </c>
      <c r="BB19" s="14">
        <v>1</v>
      </c>
    </row>
    <row r="20" spans="1:54" ht="15" customHeight="1">
      <c r="A20" s="14" t="s">
        <v>285</v>
      </c>
      <c r="B20" s="14" t="s">
        <v>286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473">
        <v>0</v>
      </c>
      <c r="R20" s="473">
        <v>0</v>
      </c>
      <c r="S20" s="14" t="s">
        <v>285</v>
      </c>
      <c r="T20" s="14" t="s">
        <v>286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473">
        <v>0</v>
      </c>
      <c r="AJ20" s="473">
        <v>0</v>
      </c>
      <c r="AK20" s="14" t="s">
        <v>285</v>
      </c>
      <c r="AL20" s="14" t="s">
        <v>286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</row>
    <row r="21" spans="1:54" ht="15" customHeight="1">
      <c r="A21" s="14" t="s">
        <v>285</v>
      </c>
      <c r="B21" s="14" t="s">
        <v>344</v>
      </c>
      <c r="C21" s="14">
        <v>344</v>
      </c>
      <c r="D21" s="14">
        <v>180</v>
      </c>
      <c r="E21" s="14">
        <v>79</v>
      </c>
      <c r="F21" s="14">
        <v>33</v>
      </c>
      <c r="G21" s="14"/>
      <c r="H21" s="14">
        <v>0</v>
      </c>
      <c r="I21" s="14">
        <v>147</v>
      </c>
      <c r="J21" s="14">
        <v>80</v>
      </c>
      <c r="K21" s="14">
        <v>195</v>
      </c>
      <c r="L21" s="14">
        <v>97</v>
      </c>
      <c r="M21" s="14">
        <v>1</v>
      </c>
      <c r="N21" s="14">
        <v>0</v>
      </c>
      <c r="O21" s="14">
        <v>34</v>
      </c>
      <c r="P21" s="14">
        <v>13</v>
      </c>
      <c r="Q21" s="473">
        <v>800</v>
      </c>
      <c r="R21" s="473">
        <v>403</v>
      </c>
      <c r="S21" s="14" t="s">
        <v>285</v>
      </c>
      <c r="T21" s="14" t="s">
        <v>344</v>
      </c>
      <c r="U21" s="14">
        <v>19</v>
      </c>
      <c r="V21" s="14">
        <v>12</v>
      </c>
      <c r="W21" s="14">
        <v>4</v>
      </c>
      <c r="X21" s="14">
        <v>2</v>
      </c>
      <c r="Y21" s="14">
        <v>0</v>
      </c>
      <c r="Z21" s="14">
        <v>0</v>
      </c>
      <c r="AA21" s="14">
        <v>6</v>
      </c>
      <c r="AB21" s="14">
        <v>2</v>
      </c>
      <c r="AC21" s="14">
        <v>55</v>
      </c>
      <c r="AD21" s="14">
        <v>29</v>
      </c>
      <c r="AE21" s="14">
        <v>0</v>
      </c>
      <c r="AF21" s="14">
        <v>0</v>
      </c>
      <c r="AG21" s="14">
        <v>10</v>
      </c>
      <c r="AH21" s="14">
        <v>4</v>
      </c>
      <c r="AI21" s="473">
        <v>94</v>
      </c>
      <c r="AJ21" s="473">
        <v>49</v>
      </c>
      <c r="AK21" s="14" t="s">
        <v>285</v>
      </c>
      <c r="AL21" s="14" t="s">
        <v>344</v>
      </c>
      <c r="AM21" s="14">
        <v>7</v>
      </c>
      <c r="AN21" s="14">
        <v>3</v>
      </c>
      <c r="AO21" s="14">
        <v>0</v>
      </c>
      <c r="AP21" s="14">
        <v>3</v>
      </c>
      <c r="AQ21" s="14">
        <v>5</v>
      </c>
      <c r="AR21" s="14">
        <v>1</v>
      </c>
      <c r="AS21" s="14">
        <v>2</v>
      </c>
      <c r="AT21" s="14">
        <v>21</v>
      </c>
      <c r="AU21" s="14">
        <v>16</v>
      </c>
      <c r="AV21" s="14">
        <v>1</v>
      </c>
      <c r="AW21" s="14">
        <v>17</v>
      </c>
      <c r="AX21" s="14">
        <v>39</v>
      </c>
      <c r="AY21" s="14">
        <v>3</v>
      </c>
      <c r="AZ21" s="14">
        <v>4</v>
      </c>
      <c r="BA21" s="14">
        <v>4</v>
      </c>
      <c r="BB21" s="14">
        <v>0</v>
      </c>
    </row>
    <row r="22" spans="1:54" ht="15" customHeight="1">
      <c r="A22" s="14" t="s">
        <v>287</v>
      </c>
      <c r="B22" s="14" t="s">
        <v>246</v>
      </c>
      <c r="C22" s="14">
        <v>292</v>
      </c>
      <c r="D22" s="14">
        <v>156</v>
      </c>
      <c r="E22" s="14">
        <v>72</v>
      </c>
      <c r="F22" s="14">
        <v>57</v>
      </c>
      <c r="G22" s="14">
        <v>30</v>
      </c>
      <c r="H22" s="14">
        <v>8</v>
      </c>
      <c r="I22" s="14">
        <v>142</v>
      </c>
      <c r="J22" s="14">
        <v>83</v>
      </c>
      <c r="K22" s="14">
        <v>138</v>
      </c>
      <c r="L22" s="14">
        <v>82</v>
      </c>
      <c r="M22" s="14">
        <v>32</v>
      </c>
      <c r="N22" s="14">
        <v>9</v>
      </c>
      <c r="O22" s="14">
        <v>74</v>
      </c>
      <c r="P22" s="14">
        <v>36</v>
      </c>
      <c r="Q22" s="473">
        <v>780</v>
      </c>
      <c r="R22" s="473">
        <v>431</v>
      </c>
      <c r="S22" s="14" t="s">
        <v>287</v>
      </c>
      <c r="T22" s="14" t="s">
        <v>246</v>
      </c>
      <c r="U22" s="14">
        <v>26</v>
      </c>
      <c r="V22" s="14">
        <v>12</v>
      </c>
      <c r="W22" s="14">
        <v>6</v>
      </c>
      <c r="X22" s="14">
        <v>2</v>
      </c>
      <c r="Y22" s="14">
        <v>0</v>
      </c>
      <c r="Z22" s="14">
        <v>0</v>
      </c>
      <c r="AA22" s="14">
        <v>1</v>
      </c>
      <c r="AB22" s="14">
        <v>1</v>
      </c>
      <c r="AC22" s="14">
        <v>25</v>
      </c>
      <c r="AD22" s="14">
        <v>14</v>
      </c>
      <c r="AE22" s="14">
        <v>2</v>
      </c>
      <c r="AF22" s="14">
        <v>1</v>
      </c>
      <c r="AG22" s="14">
        <v>12</v>
      </c>
      <c r="AH22" s="14">
        <v>5</v>
      </c>
      <c r="AI22" s="473">
        <v>72</v>
      </c>
      <c r="AJ22" s="473">
        <v>35</v>
      </c>
      <c r="AK22" s="14" t="s">
        <v>287</v>
      </c>
      <c r="AL22" s="14" t="s">
        <v>246</v>
      </c>
      <c r="AM22" s="14">
        <v>6</v>
      </c>
      <c r="AN22" s="14">
        <v>3</v>
      </c>
      <c r="AO22" s="14">
        <v>1</v>
      </c>
      <c r="AP22" s="14">
        <v>4</v>
      </c>
      <c r="AQ22" s="14">
        <v>4</v>
      </c>
      <c r="AR22" s="14">
        <v>2</v>
      </c>
      <c r="AS22" s="14">
        <v>3</v>
      </c>
      <c r="AT22" s="14">
        <v>23</v>
      </c>
      <c r="AU22" s="14">
        <v>22</v>
      </c>
      <c r="AV22" s="14">
        <v>0</v>
      </c>
      <c r="AW22" s="14">
        <v>22</v>
      </c>
      <c r="AX22" s="14">
        <v>48</v>
      </c>
      <c r="AY22" s="14">
        <v>0</v>
      </c>
      <c r="AZ22" s="14">
        <v>4</v>
      </c>
      <c r="BA22" s="14">
        <v>4</v>
      </c>
      <c r="BB22" s="14">
        <v>0</v>
      </c>
    </row>
    <row r="23" spans="1:54" ht="15" customHeight="1">
      <c r="A23" s="14" t="s">
        <v>287</v>
      </c>
      <c r="B23" s="14" t="s">
        <v>189</v>
      </c>
      <c r="C23" s="14">
        <v>260</v>
      </c>
      <c r="D23" s="14">
        <v>132</v>
      </c>
      <c r="E23" s="14">
        <v>112</v>
      </c>
      <c r="F23" s="14">
        <v>67</v>
      </c>
      <c r="G23" s="14">
        <v>15</v>
      </c>
      <c r="H23" s="14">
        <v>1</v>
      </c>
      <c r="I23" s="14">
        <v>81</v>
      </c>
      <c r="J23" s="14">
        <v>37</v>
      </c>
      <c r="K23" s="14">
        <v>124</v>
      </c>
      <c r="L23" s="14">
        <v>71</v>
      </c>
      <c r="M23" s="14">
        <v>0</v>
      </c>
      <c r="N23" s="14">
        <v>0</v>
      </c>
      <c r="O23" s="14">
        <v>74</v>
      </c>
      <c r="P23" s="14">
        <v>20</v>
      </c>
      <c r="Q23" s="473">
        <v>666</v>
      </c>
      <c r="R23" s="473">
        <v>328</v>
      </c>
      <c r="S23" s="14" t="s">
        <v>287</v>
      </c>
      <c r="T23" s="14" t="s">
        <v>189</v>
      </c>
      <c r="U23" s="14">
        <v>9</v>
      </c>
      <c r="V23" s="14">
        <v>7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19</v>
      </c>
      <c r="AD23" s="14">
        <v>9</v>
      </c>
      <c r="AE23" s="14">
        <v>0</v>
      </c>
      <c r="AF23" s="14">
        <v>0</v>
      </c>
      <c r="AG23" s="14">
        <v>6</v>
      </c>
      <c r="AH23" s="14">
        <v>0</v>
      </c>
      <c r="AI23" s="473">
        <v>34</v>
      </c>
      <c r="AJ23" s="473">
        <v>16</v>
      </c>
      <c r="AK23" s="14" t="s">
        <v>287</v>
      </c>
      <c r="AL23" s="14" t="s">
        <v>189</v>
      </c>
      <c r="AM23" s="14">
        <v>5</v>
      </c>
      <c r="AN23" s="14">
        <v>3</v>
      </c>
      <c r="AO23" s="14">
        <v>1</v>
      </c>
      <c r="AP23" s="14">
        <v>2</v>
      </c>
      <c r="AQ23" s="14">
        <v>2</v>
      </c>
      <c r="AR23" s="14">
        <v>0</v>
      </c>
      <c r="AS23" s="14">
        <v>2</v>
      </c>
      <c r="AT23" s="14">
        <v>15</v>
      </c>
      <c r="AU23" s="14">
        <v>15</v>
      </c>
      <c r="AV23" s="14">
        <v>0</v>
      </c>
      <c r="AW23" s="14">
        <v>15</v>
      </c>
      <c r="AX23" s="14">
        <v>27</v>
      </c>
      <c r="AY23" s="14">
        <v>6</v>
      </c>
      <c r="AZ23" s="14">
        <v>3</v>
      </c>
      <c r="BA23" s="14">
        <v>3</v>
      </c>
      <c r="BB23" s="14">
        <v>0</v>
      </c>
    </row>
    <row r="24" spans="1:54" ht="15" customHeight="1">
      <c r="A24" s="14" t="s">
        <v>287</v>
      </c>
      <c r="B24" s="14" t="s">
        <v>173</v>
      </c>
      <c r="C24" s="14">
        <v>198</v>
      </c>
      <c r="D24" s="14">
        <v>101</v>
      </c>
      <c r="E24" s="14">
        <v>75</v>
      </c>
      <c r="F24" s="14">
        <v>34</v>
      </c>
      <c r="G24" s="14">
        <v>24</v>
      </c>
      <c r="H24" s="14">
        <v>17</v>
      </c>
      <c r="I24" s="14">
        <v>47</v>
      </c>
      <c r="J24" s="14">
        <v>20</v>
      </c>
      <c r="K24" s="14">
        <v>43</v>
      </c>
      <c r="L24" s="14">
        <v>26</v>
      </c>
      <c r="M24" s="14">
        <v>0</v>
      </c>
      <c r="N24" s="14">
        <v>0</v>
      </c>
      <c r="O24" s="14">
        <v>22</v>
      </c>
      <c r="P24" s="14">
        <v>6</v>
      </c>
      <c r="Q24" s="473">
        <v>409</v>
      </c>
      <c r="R24" s="473">
        <v>204</v>
      </c>
      <c r="S24" s="14" t="s">
        <v>287</v>
      </c>
      <c r="T24" s="14" t="s">
        <v>173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473">
        <v>0</v>
      </c>
      <c r="AJ24" s="473">
        <v>0</v>
      </c>
      <c r="AK24" s="14" t="s">
        <v>287</v>
      </c>
      <c r="AL24" s="14" t="s">
        <v>173</v>
      </c>
      <c r="AM24" s="14">
        <v>5</v>
      </c>
      <c r="AN24" s="14">
        <v>3</v>
      </c>
      <c r="AO24" s="14">
        <v>1</v>
      </c>
      <c r="AP24" s="14">
        <v>2</v>
      </c>
      <c r="AQ24" s="14">
        <v>3</v>
      </c>
      <c r="AR24" s="14">
        <v>0</v>
      </c>
      <c r="AS24" s="14">
        <v>2</v>
      </c>
      <c r="AT24" s="14">
        <v>16</v>
      </c>
      <c r="AU24" s="14">
        <v>15</v>
      </c>
      <c r="AV24" s="14">
        <v>0</v>
      </c>
      <c r="AW24" s="14">
        <v>15</v>
      </c>
      <c r="AX24" s="14">
        <v>30</v>
      </c>
      <c r="AY24" s="14">
        <v>2</v>
      </c>
      <c r="AZ24" s="14">
        <v>5</v>
      </c>
      <c r="BA24" s="14">
        <v>4</v>
      </c>
      <c r="BB24" s="14">
        <v>1</v>
      </c>
    </row>
    <row r="25" spans="1:54" ht="15" customHeight="1">
      <c r="A25" s="14" t="s">
        <v>288</v>
      </c>
      <c r="B25" s="14" t="s">
        <v>198</v>
      </c>
      <c r="C25" s="14">
        <v>321</v>
      </c>
      <c r="D25" s="14">
        <v>184</v>
      </c>
      <c r="E25" s="14">
        <v>144</v>
      </c>
      <c r="F25" s="14">
        <v>86</v>
      </c>
      <c r="G25" s="14">
        <v>0</v>
      </c>
      <c r="H25" s="14">
        <v>0</v>
      </c>
      <c r="I25" s="14">
        <v>86</v>
      </c>
      <c r="J25" s="14">
        <v>39</v>
      </c>
      <c r="K25" s="14">
        <v>123</v>
      </c>
      <c r="L25" s="14">
        <v>61</v>
      </c>
      <c r="M25" s="14">
        <v>6</v>
      </c>
      <c r="N25" s="14">
        <v>2</v>
      </c>
      <c r="O25" s="14">
        <v>18</v>
      </c>
      <c r="P25" s="14">
        <v>8</v>
      </c>
      <c r="Q25" s="473">
        <v>698</v>
      </c>
      <c r="R25" s="473">
        <v>380</v>
      </c>
      <c r="S25" s="14" t="s">
        <v>288</v>
      </c>
      <c r="T25" s="14" t="s">
        <v>198</v>
      </c>
      <c r="U25" s="14">
        <v>3</v>
      </c>
      <c r="V25" s="14">
        <v>1</v>
      </c>
      <c r="W25" s="14">
        <v>1</v>
      </c>
      <c r="X25" s="14">
        <v>1</v>
      </c>
      <c r="Y25" s="14">
        <v>0</v>
      </c>
      <c r="Z25" s="14">
        <v>0</v>
      </c>
      <c r="AA25" s="14">
        <v>14</v>
      </c>
      <c r="AB25" s="14">
        <v>5</v>
      </c>
      <c r="AC25" s="14">
        <v>13</v>
      </c>
      <c r="AD25" s="14">
        <v>3</v>
      </c>
      <c r="AE25" s="14">
        <v>0</v>
      </c>
      <c r="AF25" s="14">
        <v>0</v>
      </c>
      <c r="AG25" s="14">
        <v>3</v>
      </c>
      <c r="AH25" s="14">
        <v>1</v>
      </c>
      <c r="AI25" s="473">
        <v>34</v>
      </c>
      <c r="AJ25" s="473">
        <v>11</v>
      </c>
      <c r="AK25" s="14" t="s">
        <v>288</v>
      </c>
      <c r="AL25" s="14" t="s">
        <v>198</v>
      </c>
      <c r="AM25" s="14">
        <v>8</v>
      </c>
      <c r="AN25" s="14">
        <v>4</v>
      </c>
      <c r="AO25" s="14">
        <v>1</v>
      </c>
      <c r="AP25" s="14">
        <v>3</v>
      </c>
      <c r="AQ25" s="14">
        <v>6</v>
      </c>
      <c r="AR25" s="14">
        <v>1</v>
      </c>
      <c r="AS25" s="14">
        <v>2</v>
      </c>
      <c r="AT25" s="14">
        <v>25</v>
      </c>
      <c r="AU25" s="14">
        <v>23</v>
      </c>
      <c r="AV25" s="14">
        <v>1</v>
      </c>
      <c r="AW25" s="14">
        <v>24</v>
      </c>
      <c r="AX25" s="14">
        <v>55</v>
      </c>
      <c r="AY25" s="14">
        <v>6</v>
      </c>
      <c r="AZ25" s="14">
        <v>5</v>
      </c>
      <c r="BA25" s="14">
        <v>5</v>
      </c>
      <c r="BB25" s="14">
        <v>0</v>
      </c>
    </row>
    <row r="26" spans="1:54" ht="15" customHeight="1">
      <c r="A26" s="14" t="s">
        <v>288</v>
      </c>
      <c r="B26" s="14" t="s">
        <v>244</v>
      </c>
      <c r="C26" s="14">
        <v>199</v>
      </c>
      <c r="D26" s="14">
        <v>96</v>
      </c>
      <c r="E26" s="14">
        <v>108</v>
      </c>
      <c r="F26" s="14">
        <v>63</v>
      </c>
      <c r="G26" s="14">
        <v>30</v>
      </c>
      <c r="H26" s="14">
        <v>12</v>
      </c>
      <c r="I26" s="14">
        <v>16</v>
      </c>
      <c r="J26" s="14">
        <v>4</v>
      </c>
      <c r="K26" s="14">
        <v>59</v>
      </c>
      <c r="L26" s="14">
        <v>28</v>
      </c>
      <c r="M26" s="14">
        <v>1</v>
      </c>
      <c r="N26" s="14">
        <v>0</v>
      </c>
      <c r="O26" s="14">
        <v>18</v>
      </c>
      <c r="P26" s="14">
        <v>8</v>
      </c>
      <c r="Q26" s="473">
        <v>431</v>
      </c>
      <c r="R26" s="473">
        <v>211</v>
      </c>
      <c r="S26" s="14" t="s">
        <v>288</v>
      </c>
      <c r="T26" s="14" t="s">
        <v>244</v>
      </c>
      <c r="U26" s="14">
        <v>5</v>
      </c>
      <c r="V26" s="14">
        <v>4</v>
      </c>
      <c r="W26" s="14">
        <v>4</v>
      </c>
      <c r="X26" s="14">
        <v>2</v>
      </c>
      <c r="Y26" s="14">
        <v>0</v>
      </c>
      <c r="Z26" s="14">
        <v>0</v>
      </c>
      <c r="AA26" s="14">
        <v>0</v>
      </c>
      <c r="AB26" s="14">
        <v>0</v>
      </c>
      <c r="AC26" s="14">
        <v>18</v>
      </c>
      <c r="AD26" s="14">
        <v>11</v>
      </c>
      <c r="AE26" s="14">
        <v>0</v>
      </c>
      <c r="AF26" s="14">
        <v>0</v>
      </c>
      <c r="AG26" s="14">
        <v>3</v>
      </c>
      <c r="AH26" s="14">
        <v>1</v>
      </c>
      <c r="AI26" s="473">
        <v>30</v>
      </c>
      <c r="AJ26" s="473">
        <v>18</v>
      </c>
      <c r="AK26" s="14" t="s">
        <v>288</v>
      </c>
      <c r="AL26" s="14" t="s">
        <v>244</v>
      </c>
      <c r="AM26" s="14">
        <v>6</v>
      </c>
      <c r="AN26" s="14">
        <v>4</v>
      </c>
      <c r="AO26" s="14">
        <v>0</v>
      </c>
      <c r="AP26" s="14">
        <v>2</v>
      </c>
      <c r="AQ26" s="14">
        <v>3</v>
      </c>
      <c r="AR26" s="14">
        <v>1</v>
      </c>
      <c r="AS26" s="14">
        <v>2</v>
      </c>
      <c r="AT26" s="14">
        <v>18</v>
      </c>
      <c r="AU26" s="14">
        <v>17</v>
      </c>
      <c r="AV26" s="14">
        <v>11</v>
      </c>
      <c r="AW26" s="14">
        <v>28</v>
      </c>
      <c r="AX26" s="14">
        <v>29</v>
      </c>
      <c r="AY26" s="14">
        <v>2</v>
      </c>
      <c r="AZ26" s="14">
        <v>5</v>
      </c>
      <c r="BA26" s="14">
        <v>5</v>
      </c>
      <c r="BB26" s="14">
        <v>0</v>
      </c>
    </row>
    <row r="27" spans="1:54" ht="15" customHeight="1">
      <c r="A27" s="14" t="s">
        <v>288</v>
      </c>
      <c r="B27" s="14" t="s">
        <v>202</v>
      </c>
      <c r="C27" s="14">
        <v>1468</v>
      </c>
      <c r="D27" s="14">
        <v>743</v>
      </c>
      <c r="E27" s="14">
        <v>625</v>
      </c>
      <c r="F27" s="14">
        <v>380</v>
      </c>
      <c r="G27" s="14">
        <v>121</v>
      </c>
      <c r="H27" s="14">
        <v>43</v>
      </c>
      <c r="I27" s="14">
        <v>382</v>
      </c>
      <c r="J27" s="14">
        <v>166</v>
      </c>
      <c r="K27" s="14">
        <v>800</v>
      </c>
      <c r="L27" s="14">
        <v>463</v>
      </c>
      <c r="M27" s="14">
        <v>84</v>
      </c>
      <c r="N27" s="14">
        <v>31</v>
      </c>
      <c r="O27" s="14">
        <v>309</v>
      </c>
      <c r="P27" s="14">
        <v>133</v>
      </c>
      <c r="Q27" s="473">
        <v>3789</v>
      </c>
      <c r="R27" s="473">
        <v>1959</v>
      </c>
      <c r="S27" s="14" t="s">
        <v>288</v>
      </c>
      <c r="T27" s="14" t="s">
        <v>202</v>
      </c>
      <c r="U27" s="14">
        <v>125</v>
      </c>
      <c r="V27" s="14">
        <v>70</v>
      </c>
      <c r="W27" s="14">
        <v>28</v>
      </c>
      <c r="X27" s="14">
        <v>14</v>
      </c>
      <c r="Y27" s="14">
        <v>2</v>
      </c>
      <c r="Z27" s="14">
        <v>1</v>
      </c>
      <c r="AA27" s="14">
        <v>22</v>
      </c>
      <c r="AB27" s="14">
        <v>11</v>
      </c>
      <c r="AC27" s="14">
        <v>164</v>
      </c>
      <c r="AD27" s="14">
        <v>89</v>
      </c>
      <c r="AE27" s="14">
        <v>15</v>
      </c>
      <c r="AF27" s="14">
        <v>5</v>
      </c>
      <c r="AG27" s="14">
        <v>79</v>
      </c>
      <c r="AH27" s="14">
        <v>38</v>
      </c>
      <c r="AI27" s="473">
        <v>435</v>
      </c>
      <c r="AJ27" s="473">
        <v>228</v>
      </c>
      <c r="AK27" s="14" t="s">
        <v>288</v>
      </c>
      <c r="AL27" s="14" t="s">
        <v>202</v>
      </c>
      <c r="AM27" s="14">
        <v>31</v>
      </c>
      <c r="AN27" s="14">
        <v>16</v>
      </c>
      <c r="AO27" s="14">
        <v>4</v>
      </c>
      <c r="AP27" s="14">
        <v>8</v>
      </c>
      <c r="AQ27" s="14">
        <v>19</v>
      </c>
      <c r="AR27" s="14">
        <v>5</v>
      </c>
      <c r="AS27" s="14">
        <v>8</v>
      </c>
      <c r="AT27" s="14">
        <v>91</v>
      </c>
      <c r="AU27" s="14">
        <v>94</v>
      </c>
      <c r="AV27" s="14">
        <v>1</v>
      </c>
      <c r="AW27" s="14">
        <v>95</v>
      </c>
      <c r="AX27" s="14">
        <v>192</v>
      </c>
      <c r="AY27" s="14">
        <v>18</v>
      </c>
      <c r="AZ27" s="14">
        <v>13</v>
      </c>
      <c r="BA27" s="14">
        <v>13</v>
      </c>
      <c r="BB27" s="14">
        <v>0</v>
      </c>
    </row>
    <row r="28" spans="1:54" ht="15" customHeight="1">
      <c r="A28" s="14" t="s">
        <v>288</v>
      </c>
      <c r="B28" s="14" t="s">
        <v>245</v>
      </c>
      <c r="C28" s="14">
        <v>68</v>
      </c>
      <c r="D28" s="14">
        <v>29</v>
      </c>
      <c r="E28" s="14">
        <v>36</v>
      </c>
      <c r="F28" s="14">
        <v>19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473">
        <v>104</v>
      </c>
      <c r="R28" s="473">
        <v>48</v>
      </c>
      <c r="S28" s="14" t="s">
        <v>288</v>
      </c>
      <c r="T28" s="14" t="s">
        <v>245</v>
      </c>
      <c r="U28" s="14">
        <v>0</v>
      </c>
      <c r="V28" s="14">
        <v>0</v>
      </c>
      <c r="W28" s="14">
        <v>1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473">
        <v>1</v>
      </c>
      <c r="AJ28" s="473">
        <v>0</v>
      </c>
      <c r="AK28" s="14" t="s">
        <v>288</v>
      </c>
      <c r="AL28" s="14" t="s">
        <v>245</v>
      </c>
      <c r="AM28" s="14">
        <v>2</v>
      </c>
      <c r="AN28" s="14">
        <v>1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3</v>
      </c>
      <c r="AU28" s="14">
        <v>4</v>
      </c>
      <c r="AV28" s="14">
        <v>0</v>
      </c>
      <c r="AW28" s="14">
        <v>4</v>
      </c>
      <c r="AX28" s="14">
        <v>14</v>
      </c>
      <c r="AY28" s="14">
        <v>2</v>
      </c>
      <c r="AZ28" s="14">
        <v>2</v>
      </c>
      <c r="BA28" s="14">
        <v>2</v>
      </c>
      <c r="BB28" s="14">
        <v>0</v>
      </c>
    </row>
    <row r="29" spans="1:54" ht="15" customHeight="1">
      <c r="A29" s="14" t="s">
        <v>288</v>
      </c>
      <c r="B29" s="14" t="s">
        <v>203</v>
      </c>
      <c r="C29" s="14">
        <v>300</v>
      </c>
      <c r="D29" s="14">
        <v>144</v>
      </c>
      <c r="E29" s="14">
        <v>112</v>
      </c>
      <c r="F29" s="14">
        <v>64</v>
      </c>
      <c r="G29" s="14">
        <v>48</v>
      </c>
      <c r="H29" s="14">
        <v>24</v>
      </c>
      <c r="I29" s="14">
        <v>90</v>
      </c>
      <c r="J29" s="14">
        <v>34</v>
      </c>
      <c r="K29" s="14">
        <v>122</v>
      </c>
      <c r="L29" s="14">
        <v>65</v>
      </c>
      <c r="M29" s="14">
        <v>25</v>
      </c>
      <c r="N29" s="14">
        <v>19</v>
      </c>
      <c r="O29" s="14">
        <v>53</v>
      </c>
      <c r="P29" s="14">
        <v>25</v>
      </c>
      <c r="Q29" s="473">
        <v>750</v>
      </c>
      <c r="R29" s="473">
        <v>375</v>
      </c>
      <c r="S29" s="14" t="s">
        <v>288</v>
      </c>
      <c r="T29" s="14" t="s">
        <v>203</v>
      </c>
      <c r="U29" s="14">
        <v>2</v>
      </c>
      <c r="V29" s="14">
        <v>1</v>
      </c>
      <c r="W29" s="14">
        <v>2</v>
      </c>
      <c r="X29" s="14">
        <v>1</v>
      </c>
      <c r="Y29" s="14">
        <v>0</v>
      </c>
      <c r="Z29" s="14">
        <v>0</v>
      </c>
      <c r="AA29" s="14">
        <v>4</v>
      </c>
      <c r="AB29" s="14">
        <v>0</v>
      </c>
      <c r="AC29" s="14">
        <v>31</v>
      </c>
      <c r="AD29" s="14">
        <v>19</v>
      </c>
      <c r="AE29" s="14">
        <v>2</v>
      </c>
      <c r="AF29" s="14">
        <v>2</v>
      </c>
      <c r="AG29" s="14">
        <v>15</v>
      </c>
      <c r="AH29" s="14">
        <v>10</v>
      </c>
      <c r="AI29" s="473">
        <v>56</v>
      </c>
      <c r="AJ29" s="473">
        <v>33</v>
      </c>
      <c r="AK29" s="14" t="s">
        <v>288</v>
      </c>
      <c r="AL29" s="14" t="s">
        <v>203</v>
      </c>
      <c r="AM29" s="14">
        <v>5</v>
      </c>
      <c r="AN29" s="14">
        <v>2</v>
      </c>
      <c r="AO29" s="14">
        <v>1</v>
      </c>
      <c r="AP29" s="14">
        <v>2</v>
      </c>
      <c r="AQ29" s="14">
        <v>2</v>
      </c>
      <c r="AR29" s="14">
        <v>1</v>
      </c>
      <c r="AS29" s="14">
        <v>1</v>
      </c>
      <c r="AT29" s="14">
        <v>14</v>
      </c>
      <c r="AU29" s="14">
        <v>14</v>
      </c>
      <c r="AV29" s="14">
        <v>0</v>
      </c>
      <c r="AW29" s="14">
        <v>14</v>
      </c>
      <c r="AX29" s="14">
        <v>32</v>
      </c>
      <c r="AY29" s="14">
        <v>4</v>
      </c>
      <c r="AZ29" s="14">
        <v>2</v>
      </c>
      <c r="BA29" s="14">
        <v>2</v>
      </c>
      <c r="BB29" s="14">
        <v>0</v>
      </c>
    </row>
    <row r="30" spans="1:54" ht="15" customHeight="1">
      <c r="A30" s="14" t="s">
        <v>288</v>
      </c>
      <c r="B30" s="14" t="s">
        <v>204</v>
      </c>
      <c r="C30" s="14">
        <v>333</v>
      </c>
      <c r="D30" s="14">
        <v>184</v>
      </c>
      <c r="E30" s="14">
        <v>127</v>
      </c>
      <c r="F30" s="14">
        <v>74</v>
      </c>
      <c r="G30" s="14">
        <v>0</v>
      </c>
      <c r="H30" s="14">
        <v>0</v>
      </c>
      <c r="I30" s="14">
        <v>168</v>
      </c>
      <c r="J30" s="14">
        <v>74</v>
      </c>
      <c r="K30" s="14">
        <v>190</v>
      </c>
      <c r="L30" s="14">
        <v>97</v>
      </c>
      <c r="M30" s="14">
        <v>0</v>
      </c>
      <c r="N30" s="14">
        <v>0</v>
      </c>
      <c r="O30" s="14">
        <v>54</v>
      </c>
      <c r="P30" s="14">
        <v>14</v>
      </c>
      <c r="Q30" s="473">
        <v>872</v>
      </c>
      <c r="R30" s="473">
        <v>443</v>
      </c>
      <c r="S30" s="14" t="s">
        <v>288</v>
      </c>
      <c r="T30" s="14" t="s">
        <v>204</v>
      </c>
      <c r="U30" s="14">
        <v>22</v>
      </c>
      <c r="V30" s="14">
        <v>13</v>
      </c>
      <c r="W30" s="14">
        <v>7</v>
      </c>
      <c r="X30" s="14">
        <v>6</v>
      </c>
      <c r="Y30" s="14">
        <v>0</v>
      </c>
      <c r="Z30" s="14">
        <v>0</v>
      </c>
      <c r="AA30" s="14">
        <v>18</v>
      </c>
      <c r="AB30" s="14">
        <v>6</v>
      </c>
      <c r="AC30" s="14">
        <v>53</v>
      </c>
      <c r="AD30" s="14">
        <v>26</v>
      </c>
      <c r="AE30" s="14">
        <v>0</v>
      </c>
      <c r="AF30" s="14">
        <v>0</v>
      </c>
      <c r="AG30" s="14">
        <v>15</v>
      </c>
      <c r="AH30" s="14">
        <v>3</v>
      </c>
      <c r="AI30" s="473">
        <v>115</v>
      </c>
      <c r="AJ30" s="473">
        <v>54</v>
      </c>
      <c r="AK30" s="14" t="s">
        <v>288</v>
      </c>
      <c r="AL30" s="14" t="s">
        <v>204</v>
      </c>
      <c r="AM30" s="14">
        <v>5</v>
      </c>
      <c r="AN30" s="14">
        <v>2</v>
      </c>
      <c r="AO30" s="14">
        <v>0</v>
      </c>
      <c r="AP30" s="14">
        <v>3</v>
      </c>
      <c r="AQ30" s="14">
        <v>4</v>
      </c>
      <c r="AR30" s="14">
        <v>0</v>
      </c>
      <c r="AS30" s="14">
        <v>2</v>
      </c>
      <c r="AT30" s="14">
        <v>16</v>
      </c>
      <c r="AU30" s="14">
        <v>16</v>
      </c>
      <c r="AV30" s="14">
        <v>0</v>
      </c>
      <c r="AW30" s="14">
        <v>16</v>
      </c>
      <c r="AX30" s="14">
        <v>37</v>
      </c>
      <c r="AY30" s="14">
        <v>6</v>
      </c>
      <c r="AZ30" s="14">
        <v>3</v>
      </c>
      <c r="BA30" s="14">
        <v>3</v>
      </c>
      <c r="BB30" s="14">
        <v>0</v>
      </c>
    </row>
    <row r="31" spans="1:54">
      <c r="A31" s="35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53"/>
      <c r="R31" s="153"/>
      <c r="S31" s="153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53"/>
      <c r="AJ31" s="153"/>
      <c r="AK31" s="137"/>
      <c r="AL31" s="261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62"/>
      <c r="AY31" s="162"/>
      <c r="AZ31" s="137"/>
      <c r="BA31" s="35"/>
      <c r="BB31" s="35"/>
    </row>
    <row r="32" spans="1:54"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K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58"/>
      <c r="AY32" s="158"/>
      <c r="AZ32" s="133"/>
    </row>
    <row r="33" spans="1:54">
      <c r="A33" s="108" t="s">
        <v>462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47"/>
      <c r="Q33" s="147"/>
      <c r="R33" s="147"/>
      <c r="S33" s="108" t="s">
        <v>463</v>
      </c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47"/>
      <c r="AI33" s="147"/>
      <c r="AJ33" s="108"/>
      <c r="AK33" s="255" t="s">
        <v>7</v>
      </c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86"/>
      <c r="AX33" s="86"/>
      <c r="AY33" s="108"/>
      <c r="AZ33" s="21"/>
      <c r="BA33" s="21"/>
      <c r="BB33" s="21"/>
    </row>
    <row r="34" spans="1:54">
      <c r="A34" s="108" t="s">
        <v>190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47"/>
      <c r="Q34" s="147"/>
      <c r="R34" s="147"/>
      <c r="S34" s="108" t="s">
        <v>190</v>
      </c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47"/>
      <c r="AI34" s="147"/>
      <c r="AJ34" s="108"/>
      <c r="AK34" s="255" t="s">
        <v>461</v>
      </c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86"/>
      <c r="AX34" s="86"/>
      <c r="AY34" s="108"/>
      <c r="AZ34" s="21"/>
      <c r="BA34" s="21"/>
      <c r="BB34" s="21"/>
    </row>
    <row r="35" spans="1:54">
      <c r="A35" s="108" t="s">
        <v>279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47"/>
      <c r="Q35" s="147"/>
      <c r="R35" s="147"/>
      <c r="S35" s="108" t="s">
        <v>279</v>
      </c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47"/>
      <c r="AI35" s="147"/>
      <c r="AJ35" s="108"/>
      <c r="AK35" s="255" t="s">
        <v>279</v>
      </c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86"/>
      <c r="AX35" s="86"/>
      <c r="AY35" s="108"/>
      <c r="AZ35" s="21"/>
      <c r="BA35" s="21"/>
      <c r="BB35" s="21"/>
    </row>
    <row r="36" spans="1:54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K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58"/>
      <c r="AY36" s="158"/>
      <c r="AZ36" s="133"/>
    </row>
    <row r="37" spans="1:54">
      <c r="A37" s="134" t="s">
        <v>261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49" t="s">
        <v>72</v>
      </c>
      <c r="P37" s="108"/>
      <c r="S37" s="134" t="s">
        <v>261</v>
      </c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49" t="s">
        <v>72</v>
      </c>
      <c r="AH37" s="108"/>
      <c r="AK37" s="133"/>
      <c r="AL37" s="257" t="s">
        <v>261</v>
      </c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86"/>
      <c r="AY37" s="86"/>
      <c r="AZ37" s="108"/>
    </row>
    <row r="38" spans="1:54"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49"/>
      <c r="P38" s="108"/>
      <c r="T38" s="134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49"/>
      <c r="AH38" s="108"/>
      <c r="AK38" s="133"/>
      <c r="AL38" s="257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86"/>
      <c r="AY38" s="86"/>
      <c r="AZ38" s="133"/>
    </row>
    <row r="39" spans="1:54" s="332" customFormat="1" ht="18" customHeight="1">
      <c r="A39" s="325"/>
      <c r="B39" s="367"/>
      <c r="C39" s="391" t="s">
        <v>97</v>
      </c>
      <c r="D39" s="391"/>
      <c r="E39" s="391" t="s">
        <v>98</v>
      </c>
      <c r="F39" s="391"/>
      <c r="G39" s="391" t="s">
        <v>99</v>
      </c>
      <c r="H39" s="391"/>
      <c r="I39" s="391" t="s">
        <v>100</v>
      </c>
      <c r="J39" s="391"/>
      <c r="K39" s="391" t="s">
        <v>101</v>
      </c>
      <c r="L39" s="391"/>
      <c r="M39" s="391" t="s">
        <v>102</v>
      </c>
      <c r="N39" s="391"/>
      <c r="O39" s="391" t="s">
        <v>103</v>
      </c>
      <c r="P39" s="391"/>
      <c r="Q39" s="392" t="s">
        <v>73</v>
      </c>
      <c r="R39" s="392"/>
      <c r="S39" s="397"/>
      <c r="T39" s="367"/>
      <c r="U39" s="391" t="s">
        <v>97</v>
      </c>
      <c r="V39" s="391"/>
      <c r="W39" s="391" t="s">
        <v>98</v>
      </c>
      <c r="X39" s="391"/>
      <c r="Y39" s="391" t="s">
        <v>99</v>
      </c>
      <c r="Z39" s="391"/>
      <c r="AA39" s="391" t="s">
        <v>100</v>
      </c>
      <c r="AB39" s="391"/>
      <c r="AC39" s="391" t="s">
        <v>101</v>
      </c>
      <c r="AD39" s="391"/>
      <c r="AE39" s="391" t="s">
        <v>102</v>
      </c>
      <c r="AF39" s="391"/>
      <c r="AG39" s="391" t="s">
        <v>103</v>
      </c>
      <c r="AH39" s="391"/>
      <c r="AI39" s="392" t="s">
        <v>73</v>
      </c>
      <c r="AJ39" s="392"/>
      <c r="AK39" s="344"/>
      <c r="AL39" s="367"/>
      <c r="AM39" s="574" t="s">
        <v>104</v>
      </c>
      <c r="AN39" s="574"/>
      <c r="AO39" s="574"/>
      <c r="AP39" s="574"/>
      <c r="AQ39" s="574"/>
      <c r="AR39" s="574"/>
      <c r="AS39" s="574"/>
      <c r="AT39" s="574"/>
      <c r="AU39" s="312" t="s">
        <v>47</v>
      </c>
      <c r="AV39" s="321"/>
      <c r="AW39" s="533"/>
      <c r="AX39" s="209" t="s">
        <v>442</v>
      </c>
      <c r="AY39" s="243"/>
      <c r="AZ39" s="315" t="s">
        <v>176</v>
      </c>
      <c r="BA39" s="315"/>
      <c r="BB39" s="315"/>
    </row>
    <row r="40" spans="1:54" ht="22.5" customHeight="1">
      <c r="A40" s="188" t="s">
        <v>338</v>
      </c>
      <c r="B40" s="368" t="s">
        <v>191</v>
      </c>
      <c r="C40" s="193" t="s">
        <v>257</v>
      </c>
      <c r="D40" s="193" t="s">
        <v>79</v>
      </c>
      <c r="E40" s="193" t="s">
        <v>257</v>
      </c>
      <c r="F40" s="193" t="s">
        <v>79</v>
      </c>
      <c r="G40" s="193" t="s">
        <v>257</v>
      </c>
      <c r="H40" s="193" t="s">
        <v>79</v>
      </c>
      <c r="I40" s="193" t="s">
        <v>257</v>
      </c>
      <c r="J40" s="193" t="s">
        <v>79</v>
      </c>
      <c r="K40" s="193" t="s">
        <v>257</v>
      </c>
      <c r="L40" s="193" t="s">
        <v>79</v>
      </c>
      <c r="M40" s="193" t="s">
        <v>257</v>
      </c>
      <c r="N40" s="193" t="s">
        <v>79</v>
      </c>
      <c r="O40" s="193" t="s">
        <v>257</v>
      </c>
      <c r="P40" s="193" t="s">
        <v>79</v>
      </c>
      <c r="Q40" s="195" t="s">
        <v>257</v>
      </c>
      <c r="R40" s="195" t="s">
        <v>79</v>
      </c>
      <c r="S40" s="188" t="s">
        <v>338</v>
      </c>
      <c r="T40" s="368" t="s">
        <v>191</v>
      </c>
      <c r="U40" s="193" t="s">
        <v>257</v>
      </c>
      <c r="V40" s="193" t="s">
        <v>79</v>
      </c>
      <c r="W40" s="193" t="s">
        <v>257</v>
      </c>
      <c r="X40" s="193" t="s">
        <v>79</v>
      </c>
      <c r="Y40" s="193" t="s">
        <v>257</v>
      </c>
      <c r="Z40" s="193" t="s">
        <v>79</v>
      </c>
      <c r="AA40" s="193" t="s">
        <v>257</v>
      </c>
      <c r="AB40" s="193" t="s">
        <v>79</v>
      </c>
      <c r="AC40" s="193" t="s">
        <v>257</v>
      </c>
      <c r="AD40" s="193" t="s">
        <v>79</v>
      </c>
      <c r="AE40" s="193" t="s">
        <v>257</v>
      </c>
      <c r="AF40" s="193" t="s">
        <v>79</v>
      </c>
      <c r="AG40" s="193" t="s">
        <v>257</v>
      </c>
      <c r="AH40" s="193" t="s">
        <v>79</v>
      </c>
      <c r="AI40" s="195" t="s">
        <v>257</v>
      </c>
      <c r="AJ40" s="195" t="s">
        <v>79</v>
      </c>
      <c r="AK40" s="188" t="s">
        <v>338</v>
      </c>
      <c r="AL40" s="368" t="s">
        <v>191</v>
      </c>
      <c r="AM40" s="194" t="s">
        <v>97</v>
      </c>
      <c r="AN40" s="194" t="s">
        <v>105</v>
      </c>
      <c r="AO40" s="194" t="s">
        <v>106</v>
      </c>
      <c r="AP40" s="194" t="s">
        <v>107</v>
      </c>
      <c r="AQ40" s="194" t="s">
        <v>108</v>
      </c>
      <c r="AR40" s="194" t="s">
        <v>109</v>
      </c>
      <c r="AS40" s="194" t="s">
        <v>110</v>
      </c>
      <c r="AT40" s="193" t="s">
        <v>80</v>
      </c>
      <c r="AU40" s="341" t="s">
        <v>183</v>
      </c>
      <c r="AV40" s="271" t="s">
        <v>184</v>
      </c>
      <c r="AW40" s="342" t="s">
        <v>182</v>
      </c>
      <c r="AX40" s="532" t="s">
        <v>443</v>
      </c>
      <c r="AY40" s="273" t="s">
        <v>58</v>
      </c>
      <c r="AZ40" s="398" t="s">
        <v>65</v>
      </c>
      <c r="BA40" s="342" t="s">
        <v>63</v>
      </c>
      <c r="BB40" s="398" t="s">
        <v>66</v>
      </c>
    </row>
    <row r="41" spans="1:54">
      <c r="A41" s="9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5"/>
      <c r="R41" s="75"/>
      <c r="S41" s="75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5"/>
      <c r="AJ41" s="75"/>
      <c r="AK41" s="74"/>
      <c r="AL41" s="259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85"/>
      <c r="AY41" s="85"/>
      <c r="AZ41" s="74"/>
      <c r="BA41" s="9"/>
      <c r="BB41" s="9"/>
    </row>
    <row r="42" spans="1:54" s="38" customFormat="1">
      <c r="A42" s="8"/>
      <c r="B42" s="8" t="s">
        <v>81</v>
      </c>
      <c r="C42" s="8">
        <f>SUM(C44:C52)</f>
        <v>1769</v>
      </c>
      <c r="D42" s="8">
        <f t="shared" ref="D42:R42" si="2">SUM(D44:D52)</f>
        <v>912</v>
      </c>
      <c r="E42" s="8">
        <f t="shared" si="2"/>
        <v>700</v>
      </c>
      <c r="F42" s="8">
        <f t="shared" si="2"/>
        <v>376</v>
      </c>
      <c r="G42" s="8">
        <f t="shared" si="2"/>
        <v>14</v>
      </c>
      <c r="H42" s="8">
        <f t="shared" si="2"/>
        <v>4</v>
      </c>
      <c r="I42" s="8">
        <f t="shared" si="2"/>
        <v>417</v>
      </c>
      <c r="J42" s="8">
        <f t="shared" si="2"/>
        <v>197</v>
      </c>
      <c r="K42" s="8">
        <f t="shared" si="2"/>
        <v>936</v>
      </c>
      <c r="L42" s="8">
        <f t="shared" si="2"/>
        <v>525</v>
      </c>
      <c r="M42" s="8">
        <f t="shared" si="2"/>
        <v>11</v>
      </c>
      <c r="N42" s="8">
        <f t="shared" si="2"/>
        <v>0</v>
      </c>
      <c r="O42" s="8">
        <f t="shared" si="2"/>
        <v>264</v>
      </c>
      <c r="P42" s="8">
        <f t="shared" si="2"/>
        <v>84</v>
      </c>
      <c r="Q42" s="75">
        <f t="shared" si="2"/>
        <v>4111</v>
      </c>
      <c r="R42" s="75">
        <f t="shared" si="2"/>
        <v>2098</v>
      </c>
      <c r="S42" s="8"/>
      <c r="T42" s="8" t="s">
        <v>81</v>
      </c>
      <c r="U42" s="8">
        <f t="shared" ref="U42:AJ42" si="3">SUM(U44:U52)</f>
        <v>77</v>
      </c>
      <c r="V42" s="8">
        <f t="shared" si="3"/>
        <v>47</v>
      </c>
      <c r="W42" s="8">
        <f t="shared" si="3"/>
        <v>22</v>
      </c>
      <c r="X42" s="8">
        <f t="shared" si="3"/>
        <v>12</v>
      </c>
      <c r="Y42" s="8">
        <f t="shared" si="3"/>
        <v>0</v>
      </c>
      <c r="Z42" s="8">
        <f t="shared" si="3"/>
        <v>0</v>
      </c>
      <c r="AA42" s="8">
        <f t="shared" si="3"/>
        <v>6</v>
      </c>
      <c r="AB42" s="8">
        <f t="shared" si="3"/>
        <v>1</v>
      </c>
      <c r="AC42" s="8">
        <f t="shared" si="3"/>
        <v>198</v>
      </c>
      <c r="AD42" s="8">
        <f t="shared" si="3"/>
        <v>105</v>
      </c>
      <c r="AE42" s="8">
        <f t="shared" si="3"/>
        <v>1</v>
      </c>
      <c r="AF42" s="8">
        <f t="shared" si="3"/>
        <v>0</v>
      </c>
      <c r="AG42" s="8">
        <f t="shared" si="3"/>
        <v>66</v>
      </c>
      <c r="AH42" s="8">
        <f t="shared" si="3"/>
        <v>26</v>
      </c>
      <c r="AI42" s="75">
        <f t="shared" si="3"/>
        <v>370</v>
      </c>
      <c r="AJ42" s="75">
        <f t="shared" si="3"/>
        <v>191</v>
      </c>
      <c r="AK42" s="8"/>
      <c r="AL42" s="260" t="s">
        <v>81</v>
      </c>
      <c r="AM42" s="75">
        <f t="shared" ref="AM42:BB42" si="4">SUM(AM44:AM52)</f>
        <v>35</v>
      </c>
      <c r="AN42" s="75">
        <f t="shared" si="4"/>
        <v>20</v>
      </c>
      <c r="AO42" s="75">
        <f t="shared" si="4"/>
        <v>1</v>
      </c>
      <c r="AP42" s="75">
        <f t="shared" si="4"/>
        <v>16</v>
      </c>
      <c r="AQ42" s="75">
        <f t="shared" si="4"/>
        <v>24</v>
      </c>
      <c r="AR42" s="75">
        <f t="shared" si="4"/>
        <v>1</v>
      </c>
      <c r="AS42" s="75">
        <f t="shared" si="4"/>
        <v>14</v>
      </c>
      <c r="AT42" s="75">
        <f t="shared" si="4"/>
        <v>111</v>
      </c>
      <c r="AU42" s="75">
        <f t="shared" si="4"/>
        <v>96</v>
      </c>
      <c r="AV42" s="75">
        <f t="shared" si="4"/>
        <v>14</v>
      </c>
      <c r="AW42" s="75">
        <f t="shared" si="4"/>
        <v>110</v>
      </c>
      <c r="AX42" s="75">
        <f t="shared" si="4"/>
        <v>266</v>
      </c>
      <c r="AY42" s="75">
        <f t="shared" si="4"/>
        <v>22</v>
      </c>
      <c r="AZ42" s="75">
        <f t="shared" si="4"/>
        <v>25</v>
      </c>
      <c r="BA42" s="75">
        <f t="shared" si="4"/>
        <v>25</v>
      </c>
      <c r="BB42" s="75">
        <f t="shared" si="4"/>
        <v>0</v>
      </c>
    </row>
    <row r="43" spans="1:54">
      <c r="A43" s="9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5"/>
      <c r="R43" s="75"/>
      <c r="S43" s="75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5"/>
      <c r="AJ43" s="75"/>
      <c r="AK43" s="74"/>
      <c r="AL43" s="259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85"/>
      <c r="AY43" s="85"/>
      <c r="AZ43" s="74"/>
      <c r="BA43" s="9"/>
      <c r="BB43" s="9"/>
    </row>
    <row r="44" spans="1:54" ht="15" customHeight="1">
      <c r="A44" s="14" t="s">
        <v>289</v>
      </c>
      <c r="B44" s="14" t="s">
        <v>248</v>
      </c>
      <c r="C44" s="14">
        <v>137</v>
      </c>
      <c r="D44" s="14">
        <v>72</v>
      </c>
      <c r="E44" s="14">
        <v>72</v>
      </c>
      <c r="F44" s="14">
        <v>31</v>
      </c>
      <c r="G44" s="14">
        <v>0</v>
      </c>
      <c r="H44" s="14">
        <v>0</v>
      </c>
      <c r="I44" s="14">
        <v>39</v>
      </c>
      <c r="J44" s="14">
        <v>20</v>
      </c>
      <c r="K44" s="14">
        <v>86</v>
      </c>
      <c r="L44" s="14">
        <v>60</v>
      </c>
      <c r="M44" s="14">
        <v>0</v>
      </c>
      <c r="N44" s="14">
        <v>0</v>
      </c>
      <c r="O44" s="14">
        <v>42</v>
      </c>
      <c r="P44" s="14">
        <v>11</v>
      </c>
      <c r="Q44" s="473">
        <v>376</v>
      </c>
      <c r="R44" s="473">
        <v>194</v>
      </c>
      <c r="S44" s="14" t="s">
        <v>289</v>
      </c>
      <c r="T44" s="14" t="s">
        <v>248</v>
      </c>
      <c r="U44" s="14">
        <v>6</v>
      </c>
      <c r="V44" s="14">
        <v>3</v>
      </c>
      <c r="W44" s="14">
        <v>1</v>
      </c>
      <c r="X44" s="14">
        <v>0</v>
      </c>
      <c r="Y44" s="14">
        <v>0</v>
      </c>
      <c r="Z44" s="14">
        <v>0</v>
      </c>
      <c r="AA44" s="14">
        <v>2</v>
      </c>
      <c r="AB44" s="14">
        <v>0</v>
      </c>
      <c r="AC44" s="14">
        <v>14</v>
      </c>
      <c r="AD44" s="14">
        <v>10</v>
      </c>
      <c r="AE44" s="14">
        <v>0</v>
      </c>
      <c r="AF44" s="14">
        <v>0</v>
      </c>
      <c r="AG44" s="14">
        <v>8</v>
      </c>
      <c r="AH44" s="14">
        <v>2</v>
      </c>
      <c r="AI44" s="473">
        <v>31</v>
      </c>
      <c r="AJ44" s="473">
        <v>15</v>
      </c>
      <c r="AK44" s="14" t="s">
        <v>289</v>
      </c>
      <c r="AL44" s="14" t="s">
        <v>248</v>
      </c>
      <c r="AM44" s="14">
        <v>4</v>
      </c>
      <c r="AN44" s="14">
        <v>3</v>
      </c>
      <c r="AO44" s="14">
        <v>0</v>
      </c>
      <c r="AP44" s="14">
        <v>2</v>
      </c>
      <c r="AQ44" s="14">
        <v>3</v>
      </c>
      <c r="AR44" s="14">
        <v>0</v>
      </c>
      <c r="AS44" s="14">
        <v>2</v>
      </c>
      <c r="AT44" s="14">
        <v>14</v>
      </c>
      <c r="AU44" s="14">
        <v>14</v>
      </c>
      <c r="AV44" s="14">
        <v>0</v>
      </c>
      <c r="AW44" s="14">
        <v>14</v>
      </c>
      <c r="AX44" s="14">
        <v>26</v>
      </c>
      <c r="AY44" s="14">
        <v>2</v>
      </c>
      <c r="AZ44" s="14">
        <v>3</v>
      </c>
      <c r="BA44" s="14">
        <v>3</v>
      </c>
      <c r="BB44" s="14">
        <v>0</v>
      </c>
    </row>
    <row r="45" spans="1:54" ht="15" customHeight="1">
      <c r="A45" s="14" t="s">
        <v>289</v>
      </c>
      <c r="B45" s="14" t="s">
        <v>205</v>
      </c>
      <c r="C45" s="14">
        <v>321</v>
      </c>
      <c r="D45" s="14">
        <v>168</v>
      </c>
      <c r="E45" s="14">
        <v>110</v>
      </c>
      <c r="F45" s="14">
        <v>70</v>
      </c>
      <c r="G45" s="14">
        <v>0</v>
      </c>
      <c r="H45" s="14">
        <v>0</v>
      </c>
      <c r="I45" s="14">
        <v>72</v>
      </c>
      <c r="J45" s="14">
        <v>28</v>
      </c>
      <c r="K45" s="14">
        <v>172</v>
      </c>
      <c r="L45" s="14">
        <v>112</v>
      </c>
      <c r="M45" s="14">
        <v>0</v>
      </c>
      <c r="N45" s="14">
        <v>0</v>
      </c>
      <c r="O45" s="14">
        <v>51</v>
      </c>
      <c r="P45" s="14">
        <v>14</v>
      </c>
      <c r="Q45" s="473">
        <v>726</v>
      </c>
      <c r="R45" s="473">
        <v>392</v>
      </c>
      <c r="S45" s="14" t="s">
        <v>289</v>
      </c>
      <c r="T45" s="14" t="s">
        <v>205</v>
      </c>
      <c r="U45" s="14">
        <v>8</v>
      </c>
      <c r="V45" s="14">
        <v>4</v>
      </c>
      <c r="W45" s="14">
        <v>8</v>
      </c>
      <c r="X45" s="14">
        <v>4</v>
      </c>
      <c r="Y45" s="14">
        <v>0</v>
      </c>
      <c r="Z45" s="14">
        <v>0</v>
      </c>
      <c r="AA45" s="14">
        <v>4</v>
      </c>
      <c r="AB45" s="14">
        <v>1</v>
      </c>
      <c r="AC45" s="14">
        <v>29</v>
      </c>
      <c r="AD45" s="14">
        <v>17</v>
      </c>
      <c r="AE45" s="14">
        <v>0</v>
      </c>
      <c r="AF45" s="14">
        <v>0</v>
      </c>
      <c r="AG45" s="14">
        <v>10</v>
      </c>
      <c r="AH45" s="14">
        <v>3</v>
      </c>
      <c r="AI45" s="473">
        <v>59</v>
      </c>
      <c r="AJ45" s="473">
        <v>29</v>
      </c>
      <c r="AK45" s="14" t="s">
        <v>289</v>
      </c>
      <c r="AL45" s="14" t="s">
        <v>205</v>
      </c>
      <c r="AM45" s="14">
        <v>5</v>
      </c>
      <c r="AN45" s="14">
        <v>2</v>
      </c>
      <c r="AO45" s="14">
        <v>0</v>
      </c>
      <c r="AP45" s="14">
        <v>2</v>
      </c>
      <c r="AQ45" s="14">
        <v>4</v>
      </c>
      <c r="AR45" s="14">
        <v>0</v>
      </c>
      <c r="AS45" s="14">
        <v>2</v>
      </c>
      <c r="AT45" s="14">
        <v>15</v>
      </c>
      <c r="AU45" s="14">
        <v>15</v>
      </c>
      <c r="AV45" s="14">
        <v>0</v>
      </c>
      <c r="AW45" s="14">
        <v>15</v>
      </c>
      <c r="AX45" s="14">
        <v>29</v>
      </c>
      <c r="AY45" s="14">
        <v>9</v>
      </c>
      <c r="AZ45" s="14">
        <v>3</v>
      </c>
      <c r="BA45" s="14">
        <v>3</v>
      </c>
      <c r="BB45" s="14">
        <v>0</v>
      </c>
    </row>
    <row r="46" spans="1:54" ht="15" customHeight="1">
      <c r="A46" s="14" t="s">
        <v>289</v>
      </c>
      <c r="B46" s="14" t="s">
        <v>208</v>
      </c>
      <c r="C46" s="14">
        <v>477</v>
      </c>
      <c r="D46" s="14">
        <v>291</v>
      </c>
      <c r="E46" s="14">
        <v>207</v>
      </c>
      <c r="F46" s="14">
        <v>131</v>
      </c>
      <c r="G46" s="14">
        <v>0</v>
      </c>
      <c r="H46" s="14">
        <v>0</v>
      </c>
      <c r="I46" s="14">
        <v>143</v>
      </c>
      <c r="J46" s="14">
        <v>70</v>
      </c>
      <c r="K46" s="14">
        <v>263</v>
      </c>
      <c r="L46" s="14">
        <v>169</v>
      </c>
      <c r="M46" s="14">
        <v>0</v>
      </c>
      <c r="N46" s="14">
        <v>0</v>
      </c>
      <c r="O46" s="14">
        <v>120</v>
      </c>
      <c r="P46" s="14">
        <v>37</v>
      </c>
      <c r="Q46" s="473">
        <v>1210</v>
      </c>
      <c r="R46" s="473">
        <v>698</v>
      </c>
      <c r="S46" s="14" t="s">
        <v>289</v>
      </c>
      <c r="T46" s="14" t="s">
        <v>208</v>
      </c>
      <c r="U46" s="14">
        <v>19</v>
      </c>
      <c r="V46" s="14">
        <v>11</v>
      </c>
      <c r="W46" s="14">
        <v>1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69</v>
      </c>
      <c r="AD46" s="14">
        <v>42</v>
      </c>
      <c r="AE46" s="14">
        <v>0</v>
      </c>
      <c r="AF46" s="14">
        <v>0</v>
      </c>
      <c r="AG46" s="14">
        <v>36</v>
      </c>
      <c r="AH46" s="14">
        <v>13</v>
      </c>
      <c r="AI46" s="473">
        <v>125</v>
      </c>
      <c r="AJ46" s="473">
        <v>66</v>
      </c>
      <c r="AK46" s="14" t="s">
        <v>289</v>
      </c>
      <c r="AL46" s="14" t="s">
        <v>208</v>
      </c>
      <c r="AM46" s="14">
        <v>11</v>
      </c>
      <c r="AN46" s="14">
        <v>7</v>
      </c>
      <c r="AO46" s="14">
        <v>0</v>
      </c>
      <c r="AP46" s="14">
        <v>5</v>
      </c>
      <c r="AQ46" s="14">
        <v>8</v>
      </c>
      <c r="AR46" s="14">
        <v>0</v>
      </c>
      <c r="AS46" s="14">
        <v>6</v>
      </c>
      <c r="AT46" s="14">
        <v>37</v>
      </c>
      <c r="AU46" s="14">
        <v>30</v>
      </c>
      <c r="AV46" s="14">
        <v>6</v>
      </c>
      <c r="AW46" s="14">
        <v>36</v>
      </c>
      <c r="AX46" s="14">
        <v>108</v>
      </c>
      <c r="AY46" s="14">
        <v>3</v>
      </c>
      <c r="AZ46" s="14">
        <v>8</v>
      </c>
      <c r="BA46" s="14">
        <v>8</v>
      </c>
      <c r="BB46" s="14">
        <v>0</v>
      </c>
    </row>
    <row r="47" spans="1:54" ht="15" customHeight="1">
      <c r="A47" s="14" t="s">
        <v>289</v>
      </c>
      <c r="B47" s="14" t="s">
        <v>291</v>
      </c>
      <c r="C47" s="14">
        <v>269</v>
      </c>
      <c r="D47" s="14">
        <v>138</v>
      </c>
      <c r="E47" s="14">
        <v>31</v>
      </c>
      <c r="F47" s="14">
        <v>20</v>
      </c>
      <c r="G47" s="14">
        <v>0</v>
      </c>
      <c r="H47" s="14">
        <v>0</v>
      </c>
      <c r="I47" s="14">
        <v>80</v>
      </c>
      <c r="J47" s="14">
        <v>41</v>
      </c>
      <c r="K47" s="14">
        <v>74</v>
      </c>
      <c r="L47" s="14">
        <v>30</v>
      </c>
      <c r="M47" s="14">
        <v>0</v>
      </c>
      <c r="N47" s="14">
        <v>0</v>
      </c>
      <c r="O47" s="14">
        <v>18</v>
      </c>
      <c r="P47" s="14">
        <v>9</v>
      </c>
      <c r="Q47" s="473">
        <v>472</v>
      </c>
      <c r="R47" s="473">
        <v>238</v>
      </c>
      <c r="S47" s="14" t="s">
        <v>289</v>
      </c>
      <c r="T47" s="14" t="s">
        <v>291</v>
      </c>
      <c r="U47" s="14">
        <v>33</v>
      </c>
      <c r="V47" s="14">
        <v>23</v>
      </c>
      <c r="W47" s="14">
        <v>7</v>
      </c>
      <c r="X47" s="14">
        <v>6</v>
      </c>
      <c r="Y47" s="14">
        <v>0</v>
      </c>
      <c r="Z47" s="14">
        <v>0</v>
      </c>
      <c r="AA47" s="14">
        <v>0</v>
      </c>
      <c r="AB47" s="14">
        <v>0</v>
      </c>
      <c r="AC47" s="14">
        <v>2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473">
        <v>42</v>
      </c>
      <c r="AJ47" s="473">
        <v>29</v>
      </c>
      <c r="AK47" s="14" t="s">
        <v>289</v>
      </c>
      <c r="AL47" s="14" t="s">
        <v>291</v>
      </c>
      <c r="AM47" s="14">
        <v>5</v>
      </c>
      <c r="AN47" s="14">
        <v>1</v>
      </c>
      <c r="AO47" s="14">
        <v>0</v>
      </c>
      <c r="AP47" s="14">
        <v>2</v>
      </c>
      <c r="AQ47" s="14">
        <v>2</v>
      </c>
      <c r="AR47" s="14">
        <v>0</v>
      </c>
      <c r="AS47" s="14">
        <v>1</v>
      </c>
      <c r="AT47" s="14">
        <v>11</v>
      </c>
      <c r="AU47" s="14">
        <v>11</v>
      </c>
      <c r="AV47" s="14">
        <v>1</v>
      </c>
      <c r="AW47" s="14">
        <v>12</v>
      </c>
      <c r="AX47" s="14">
        <v>25</v>
      </c>
      <c r="AY47" s="14">
        <v>4</v>
      </c>
      <c r="AZ47" s="14">
        <v>3</v>
      </c>
      <c r="BA47" s="14">
        <v>3</v>
      </c>
      <c r="BB47" s="14">
        <v>0</v>
      </c>
    </row>
    <row r="48" spans="1:54" ht="15" customHeight="1">
      <c r="A48" s="14" t="s">
        <v>292</v>
      </c>
      <c r="B48" s="14" t="s">
        <v>206</v>
      </c>
      <c r="C48" s="14">
        <v>205</v>
      </c>
      <c r="D48" s="14">
        <v>80</v>
      </c>
      <c r="E48" s="14">
        <v>140</v>
      </c>
      <c r="F48" s="14">
        <v>64</v>
      </c>
      <c r="G48" s="14">
        <v>0</v>
      </c>
      <c r="H48" s="14">
        <v>0</v>
      </c>
      <c r="I48" s="14">
        <v>31</v>
      </c>
      <c r="J48" s="14">
        <v>16</v>
      </c>
      <c r="K48" s="14">
        <v>142</v>
      </c>
      <c r="L48" s="14">
        <v>58</v>
      </c>
      <c r="M48" s="14">
        <v>0</v>
      </c>
      <c r="N48" s="14">
        <v>0</v>
      </c>
      <c r="O48" s="14">
        <v>0</v>
      </c>
      <c r="P48" s="14">
        <v>0</v>
      </c>
      <c r="Q48" s="473">
        <v>518</v>
      </c>
      <c r="R48" s="473">
        <v>218</v>
      </c>
      <c r="S48" s="14" t="s">
        <v>292</v>
      </c>
      <c r="T48" s="14" t="s">
        <v>206</v>
      </c>
      <c r="U48" s="14">
        <v>5</v>
      </c>
      <c r="V48" s="14">
        <v>3</v>
      </c>
      <c r="W48" s="14">
        <v>5</v>
      </c>
      <c r="X48" s="14">
        <v>2</v>
      </c>
      <c r="Y48" s="14">
        <v>0</v>
      </c>
      <c r="Z48" s="14">
        <v>0</v>
      </c>
      <c r="AA48" s="14">
        <v>0</v>
      </c>
      <c r="AB48" s="14">
        <v>0</v>
      </c>
      <c r="AC48" s="14">
        <v>39</v>
      </c>
      <c r="AD48" s="14">
        <v>13</v>
      </c>
      <c r="AE48" s="14">
        <v>0</v>
      </c>
      <c r="AF48" s="14">
        <v>0</v>
      </c>
      <c r="AG48" s="14">
        <v>0</v>
      </c>
      <c r="AH48" s="14">
        <v>0</v>
      </c>
      <c r="AI48" s="473">
        <v>49</v>
      </c>
      <c r="AJ48" s="473">
        <v>18</v>
      </c>
      <c r="AK48" s="14" t="s">
        <v>292</v>
      </c>
      <c r="AL48" s="14" t="s">
        <v>206</v>
      </c>
      <c r="AM48" s="14">
        <v>3</v>
      </c>
      <c r="AN48" s="14">
        <v>3</v>
      </c>
      <c r="AO48" s="14">
        <v>0</v>
      </c>
      <c r="AP48" s="14">
        <v>2</v>
      </c>
      <c r="AQ48" s="14">
        <v>3</v>
      </c>
      <c r="AR48" s="14">
        <v>0</v>
      </c>
      <c r="AS48" s="14">
        <v>0</v>
      </c>
      <c r="AT48" s="14">
        <v>11</v>
      </c>
      <c r="AU48" s="14">
        <v>3</v>
      </c>
      <c r="AV48" s="14">
        <v>7</v>
      </c>
      <c r="AW48" s="14">
        <v>10</v>
      </c>
      <c r="AX48" s="14">
        <v>29</v>
      </c>
      <c r="AY48" s="14">
        <v>2</v>
      </c>
      <c r="AZ48" s="14">
        <v>3</v>
      </c>
      <c r="BA48" s="14">
        <v>3</v>
      </c>
      <c r="BB48" s="14">
        <v>0</v>
      </c>
    </row>
    <row r="49" spans="1:54" ht="15" customHeight="1">
      <c r="A49" s="14" t="s">
        <v>292</v>
      </c>
      <c r="B49" s="14" t="s">
        <v>207</v>
      </c>
      <c r="C49" s="14">
        <v>115</v>
      </c>
      <c r="D49" s="14">
        <v>51</v>
      </c>
      <c r="E49" s="14">
        <v>66</v>
      </c>
      <c r="F49" s="14">
        <v>25</v>
      </c>
      <c r="G49" s="14">
        <v>0</v>
      </c>
      <c r="H49" s="14">
        <v>0</v>
      </c>
      <c r="I49" s="14">
        <v>0</v>
      </c>
      <c r="J49" s="14">
        <v>0</v>
      </c>
      <c r="K49" s="14">
        <v>76</v>
      </c>
      <c r="L49" s="14">
        <v>34</v>
      </c>
      <c r="M49" s="14">
        <v>0</v>
      </c>
      <c r="N49" s="14">
        <v>0</v>
      </c>
      <c r="O49" s="14">
        <v>0</v>
      </c>
      <c r="P49" s="14">
        <v>0</v>
      </c>
      <c r="Q49" s="473">
        <v>257</v>
      </c>
      <c r="R49" s="473">
        <v>110</v>
      </c>
      <c r="S49" s="14" t="s">
        <v>292</v>
      </c>
      <c r="T49" s="14" t="s">
        <v>207</v>
      </c>
      <c r="U49" s="14">
        <v>5</v>
      </c>
      <c r="V49" s="14">
        <v>3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7</v>
      </c>
      <c r="AD49" s="14">
        <v>3</v>
      </c>
      <c r="AE49" s="14">
        <v>0</v>
      </c>
      <c r="AF49" s="14">
        <v>0</v>
      </c>
      <c r="AG49" s="14">
        <v>0</v>
      </c>
      <c r="AH49" s="14">
        <v>0</v>
      </c>
      <c r="AI49" s="473">
        <v>12</v>
      </c>
      <c r="AJ49" s="473">
        <v>6</v>
      </c>
      <c r="AK49" s="14" t="s">
        <v>292</v>
      </c>
      <c r="AL49" s="14" t="s">
        <v>207</v>
      </c>
      <c r="AM49" s="14">
        <v>2</v>
      </c>
      <c r="AN49" s="14">
        <v>2</v>
      </c>
      <c r="AO49" s="14">
        <v>0</v>
      </c>
      <c r="AP49" s="14">
        <v>0</v>
      </c>
      <c r="AQ49" s="14">
        <v>2</v>
      </c>
      <c r="AR49" s="14">
        <v>0</v>
      </c>
      <c r="AS49" s="14">
        <v>0</v>
      </c>
      <c r="AT49" s="14">
        <v>6</v>
      </c>
      <c r="AU49" s="14">
        <v>6</v>
      </c>
      <c r="AV49" s="14">
        <v>0</v>
      </c>
      <c r="AW49" s="14">
        <v>6</v>
      </c>
      <c r="AX49" s="14">
        <v>15</v>
      </c>
      <c r="AY49" s="14">
        <v>0</v>
      </c>
      <c r="AZ49" s="14">
        <v>2</v>
      </c>
      <c r="BA49" s="14">
        <v>2</v>
      </c>
      <c r="BB49" s="14">
        <v>0</v>
      </c>
    </row>
    <row r="50" spans="1:54" ht="15" customHeight="1">
      <c r="A50" s="14" t="s">
        <v>292</v>
      </c>
      <c r="B50" s="14" t="s">
        <v>44</v>
      </c>
      <c r="C50" s="14">
        <v>245</v>
      </c>
      <c r="D50" s="14">
        <v>112</v>
      </c>
      <c r="E50" s="14">
        <v>74</v>
      </c>
      <c r="F50" s="14">
        <v>35</v>
      </c>
      <c r="G50" s="14">
        <v>14</v>
      </c>
      <c r="H50" s="14">
        <v>4</v>
      </c>
      <c r="I50" s="14">
        <v>52</v>
      </c>
      <c r="J50" s="14">
        <v>22</v>
      </c>
      <c r="K50" s="14">
        <v>123</v>
      </c>
      <c r="L50" s="14">
        <v>62</v>
      </c>
      <c r="M50" s="14">
        <v>11</v>
      </c>
      <c r="N50" s="14">
        <v>0</v>
      </c>
      <c r="O50" s="14">
        <v>33</v>
      </c>
      <c r="P50" s="14">
        <v>13</v>
      </c>
      <c r="Q50" s="473">
        <v>552</v>
      </c>
      <c r="R50" s="473">
        <v>248</v>
      </c>
      <c r="S50" s="14" t="s">
        <v>292</v>
      </c>
      <c r="T50" s="14" t="s">
        <v>44</v>
      </c>
      <c r="U50" s="14">
        <v>1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38</v>
      </c>
      <c r="AD50" s="14">
        <v>20</v>
      </c>
      <c r="AE50" s="14">
        <v>1</v>
      </c>
      <c r="AF50" s="14">
        <v>0</v>
      </c>
      <c r="AG50" s="14">
        <v>12</v>
      </c>
      <c r="AH50" s="14">
        <v>8</v>
      </c>
      <c r="AI50" s="473">
        <v>52</v>
      </c>
      <c r="AJ50" s="473">
        <v>28</v>
      </c>
      <c r="AK50" s="14" t="s">
        <v>292</v>
      </c>
      <c r="AL50" s="14" t="s">
        <v>44</v>
      </c>
      <c r="AM50" s="14">
        <v>5</v>
      </c>
      <c r="AN50" s="14">
        <v>2</v>
      </c>
      <c r="AO50" s="14">
        <v>1</v>
      </c>
      <c r="AP50" s="14">
        <v>3</v>
      </c>
      <c r="AQ50" s="14">
        <v>2</v>
      </c>
      <c r="AR50" s="14">
        <v>1</v>
      </c>
      <c r="AS50" s="14">
        <v>3</v>
      </c>
      <c r="AT50" s="14">
        <v>17</v>
      </c>
      <c r="AU50" s="14">
        <v>17</v>
      </c>
      <c r="AV50" s="14">
        <v>0</v>
      </c>
      <c r="AW50" s="14">
        <v>17</v>
      </c>
      <c r="AX50" s="14">
        <v>34</v>
      </c>
      <c r="AY50" s="14">
        <v>2</v>
      </c>
      <c r="AZ50" s="14">
        <v>3</v>
      </c>
      <c r="BA50" s="14">
        <v>3</v>
      </c>
      <c r="BB50" s="14">
        <v>0</v>
      </c>
    </row>
    <row r="51" spans="1:54" ht="15" customHeight="1">
      <c r="A51" s="14" t="s">
        <v>292</v>
      </c>
      <c r="B51" s="14" t="s">
        <v>293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473">
        <v>0</v>
      </c>
      <c r="R51" s="473">
        <v>0</v>
      </c>
      <c r="S51" s="14" t="s">
        <v>292</v>
      </c>
      <c r="T51" s="14" t="s">
        <v>293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473">
        <v>0</v>
      </c>
      <c r="AJ51" s="473">
        <v>0</v>
      </c>
      <c r="AK51" s="14" t="s">
        <v>292</v>
      </c>
      <c r="AL51" s="14" t="s">
        <v>293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</row>
    <row r="52" spans="1:54" ht="15" customHeight="1">
      <c r="A52" s="9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5">
        <f>C52+E52+G52+I52+K52+M52+O52</f>
        <v>0</v>
      </c>
      <c r="R52" s="75">
        <f>D52+F52+H52+J52+L52+N52+P52</f>
        <v>0</v>
      </c>
      <c r="S52" s="75"/>
      <c r="T52" s="74" t="s">
        <v>210</v>
      </c>
      <c r="U52" s="74">
        <v>0</v>
      </c>
      <c r="V52" s="74">
        <v>0</v>
      </c>
      <c r="W52" s="74">
        <v>0</v>
      </c>
      <c r="X52" s="74">
        <v>0</v>
      </c>
      <c r="Y52" s="74">
        <v>0</v>
      </c>
      <c r="Z52" s="74">
        <v>0</v>
      </c>
      <c r="AA52" s="74">
        <v>0</v>
      </c>
      <c r="AB52" s="74">
        <v>0</v>
      </c>
      <c r="AC52" s="74">
        <v>0</v>
      </c>
      <c r="AD52" s="74">
        <v>0</v>
      </c>
      <c r="AE52" s="74">
        <v>0</v>
      </c>
      <c r="AF52" s="74">
        <v>0</v>
      </c>
      <c r="AG52" s="74">
        <v>0</v>
      </c>
      <c r="AH52" s="74">
        <v>0</v>
      </c>
      <c r="AI52" s="75">
        <v>0</v>
      </c>
      <c r="AJ52" s="75">
        <v>0</v>
      </c>
      <c r="AK52" s="74"/>
      <c r="AL52" s="259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</row>
    <row r="53" spans="1:54" s="399" customFormat="1" ht="15" customHeight="1">
      <c r="B53" s="400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1"/>
      <c r="R53" s="401"/>
      <c r="S53" s="401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1"/>
      <c r="AJ53" s="401"/>
      <c r="AK53" s="400"/>
      <c r="AL53" s="402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3"/>
      <c r="AY53" s="403"/>
      <c r="AZ53" s="400"/>
    </row>
    <row r="54" spans="1:54" s="58" customFormat="1">
      <c r="A54" s="108" t="s">
        <v>464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47"/>
      <c r="Q54" s="147"/>
      <c r="R54" s="147"/>
      <c r="S54" s="108" t="s">
        <v>465</v>
      </c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47"/>
      <c r="AI54" s="147"/>
      <c r="AJ54" s="108"/>
      <c r="AK54" s="255" t="s">
        <v>8</v>
      </c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86"/>
      <c r="AX54" s="86"/>
      <c r="AY54" s="108"/>
      <c r="AZ54" s="21"/>
      <c r="BA54" s="21"/>
      <c r="BB54" s="21"/>
    </row>
    <row r="55" spans="1:54" s="58" customFormat="1">
      <c r="A55" s="108" t="s">
        <v>190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47"/>
      <c r="Q55" s="147"/>
      <c r="R55" s="147"/>
      <c r="S55" s="108" t="s">
        <v>190</v>
      </c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47"/>
      <c r="AI55" s="147"/>
      <c r="AJ55" s="108"/>
      <c r="AK55" s="255" t="s">
        <v>466</v>
      </c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86"/>
      <c r="AX55" s="86"/>
      <c r="AY55" s="108"/>
      <c r="AZ55" s="21"/>
      <c r="BA55" s="21"/>
      <c r="BB55" s="21"/>
    </row>
    <row r="56" spans="1:54" s="58" customFormat="1">
      <c r="A56" s="108" t="s">
        <v>279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47"/>
      <c r="Q56" s="147"/>
      <c r="R56" s="147"/>
      <c r="S56" s="108" t="s">
        <v>279</v>
      </c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47"/>
      <c r="AI56" s="147"/>
      <c r="AJ56" s="108"/>
      <c r="AK56" s="255" t="s">
        <v>279</v>
      </c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86"/>
      <c r="AX56" s="86"/>
      <c r="AY56" s="108"/>
      <c r="AZ56" s="21"/>
      <c r="BA56" s="21"/>
      <c r="BB56" s="21"/>
    </row>
    <row r="57" spans="1:54"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K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86"/>
      <c r="AY57" s="86"/>
      <c r="AZ57" s="108"/>
    </row>
    <row r="58" spans="1:54">
      <c r="A58" s="134" t="s">
        <v>262</v>
      </c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49" t="s">
        <v>72</v>
      </c>
      <c r="P58" s="108"/>
      <c r="S58" s="134" t="s">
        <v>262</v>
      </c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49" t="s">
        <v>72</v>
      </c>
      <c r="AH58" s="108"/>
      <c r="AK58" s="133"/>
      <c r="AL58" s="257" t="s">
        <v>262</v>
      </c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59" t="s">
        <v>72</v>
      </c>
      <c r="AY58" s="86"/>
      <c r="AZ58" s="108"/>
    </row>
    <row r="59" spans="1:54">
      <c r="B59" s="134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49"/>
      <c r="P59" s="108"/>
      <c r="T59" s="134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49"/>
      <c r="AH59" s="108"/>
      <c r="AK59" s="133"/>
      <c r="AL59" s="257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86"/>
      <c r="AY59" s="86"/>
      <c r="AZ59" s="133"/>
    </row>
    <row r="60" spans="1:54" s="332" customFormat="1" ht="18" customHeight="1">
      <c r="A60" s="325"/>
      <c r="B60" s="367"/>
      <c r="C60" s="391" t="s">
        <v>97</v>
      </c>
      <c r="D60" s="391"/>
      <c r="E60" s="391" t="s">
        <v>98</v>
      </c>
      <c r="F60" s="391"/>
      <c r="G60" s="391" t="s">
        <v>99</v>
      </c>
      <c r="H60" s="391"/>
      <c r="I60" s="391" t="s">
        <v>100</v>
      </c>
      <c r="J60" s="391"/>
      <c r="K60" s="391" t="s">
        <v>101</v>
      </c>
      <c r="L60" s="391"/>
      <c r="M60" s="391" t="s">
        <v>102</v>
      </c>
      <c r="N60" s="391"/>
      <c r="O60" s="391" t="s">
        <v>103</v>
      </c>
      <c r="P60" s="391"/>
      <c r="Q60" s="392" t="s">
        <v>73</v>
      </c>
      <c r="R60" s="392"/>
      <c r="S60" s="397"/>
      <c r="T60" s="367"/>
      <c r="U60" s="391" t="s">
        <v>97</v>
      </c>
      <c r="V60" s="391"/>
      <c r="W60" s="391" t="s">
        <v>98</v>
      </c>
      <c r="X60" s="391"/>
      <c r="Y60" s="391" t="s">
        <v>99</v>
      </c>
      <c r="Z60" s="391"/>
      <c r="AA60" s="391" t="s">
        <v>100</v>
      </c>
      <c r="AB60" s="391"/>
      <c r="AC60" s="391" t="s">
        <v>101</v>
      </c>
      <c r="AD60" s="391"/>
      <c r="AE60" s="391" t="s">
        <v>102</v>
      </c>
      <c r="AF60" s="391"/>
      <c r="AG60" s="391" t="s">
        <v>103</v>
      </c>
      <c r="AH60" s="391"/>
      <c r="AI60" s="392" t="s">
        <v>73</v>
      </c>
      <c r="AJ60" s="392"/>
      <c r="AK60" s="344"/>
      <c r="AL60" s="367"/>
      <c r="AM60" s="574" t="s">
        <v>104</v>
      </c>
      <c r="AN60" s="574"/>
      <c r="AO60" s="574"/>
      <c r="AP60" s="574"/>
      <c r="AQ60" s="574"/>
      <c r="AR60" s="574"/>
      <c r="AS60" s="574"/>
      <c r="AT60" s="574"/>
      <c r="AU60" s="312" t="s">
        <v>47</v>
      </c>
      <c r="AV60" s="321"/>
      <c r="AW60" s="533"/>
      <c r="AX60" s="209" t="s">
        <v>442</v>
      </c>
      <c r="AY60" s="243"/>
      <c r="AZ60" s="315" t="s">
        <v>176</v>
      </c>
      <c r="BA60" s="315"/>
      <c r="BB60" s="315"/>
    </row>
    <row r="61" spans="1:54" ht="23.25" customHeight="1">
      <c r="A61" s="188" t="s">
        <v>338</v>
      </c>
      <c r="B61" s="368" t="s">
        <v>191</v>
      </c>
      <c r="C61" s="193" t="s">
        <v>257</v>
      </c>
      <c r="D61" s="193" t="s">
        <v>79</v>
      </c>
      <c r="E61" s="193" t="s">
        <v>257</v>
      </c>
      <c r="F61" s="193" t="s">
        <v>79</v>
      </c>
      <c r="G61" s="193" t="s">
        <v>257</v>
      </c>
      <c r="H61" s="193" t="s">
        <v>79</v>
      </c>
      <c r="I61" s="193" t="s">
        <v>257</v>
      </c>
      <c r="J61" s="193" t="s">
        <v>79</v>
      </c>
      <c r="K61" s="193" t="s">
        <v>257</v>
      </c>
      <c r="L61" s="193" t="s">
        <v>79</v>
      </c>
      <c r="M61" s="193" t="s">
        <v>257</v>
      </c>
      <c r="N61" s="193" t="s">
        <v>79</v>
      </c>
      <c r="O61" s="193" t="s">
        <v>257</v>
      </c>
      <c r="P61" s="193" t="s">
        <v>79</v>
      </c>
      <c r="Q61" s="195" t="s">
        <v>257</v>
      </c>
      <c r="R61" s="195" t="s">
        <v>79</v>
      </c>
      <c r="S61" s="188" t="s">
        <v>338</v>
      </c>
      <c r="T61" s="368" t="s">
        <v>191</v>
      </c>
      <c r="U61" s="193" t="s">
        <v>257</v>
      </c>
      <c r="V61" s="193" t="s">
        <v>79</v>
      </c>
      <c r="W61" s="193" t="s">
        <v>257</v>
      </c>
      <c r="X61" s="193" t="s">
        <v>79</v>
      </c>
      <c r="Y61" s="193" t="s">
        <v>257</v>
      </c>
      <c r="Z61" s="193" t="s">
        <v>79</v>
      </c>
      <c r="AA61" s="193" t="s">
        <v>257</v>
      </c>
      <c r="AB61" s="193" t="s">
        <v>79</v>
      </c>
      <c r="AC61" s="193" t="s">
        <v>257</v>
      </c>
      <c r="AD61" s="193" t="s">
        <v>79</v>
      </c>
      <c r="AE61" s="193" t="s">
        <v>257</v>
      </c>
      <c r="AF61" s="193" t="s">
        <v>79</v>
      </c>
      <c r="AG61" s="193" t="s">
        <v>257</v>
      </c>
      <c r="AH61" s="193" t="s">
        <v>79</v>
      </c>
      <c r="AI61" s="195" t="s">
        <v>257</v>
      </c>
      <c r="AJ61" s="195" t="s">
        <v>79</v>
      </c>
      <c r="AK61" s="188" t="s">
        <v>338</v>
      </c>
      <c r="AL61" s="368" t="s">
        <v>191</v>
      </c>
      <c r="AM61" s="194" t="s">
        <v>97</v>
      </c>
      <c r="AN61" s="194" t="s">
        <v>105</v>
      </c>
      <c r="AO61" s="194" t="s">
        <v>106</v>
      </c>
      <c r="AP61" s="194" t="s">
        <v>107</v>
      </c>
      <c r="AQ61" s="194" t="s">
        <v>108</v>
      </c>
      <c r="AR61" s="194" t="s">
        <v>109</v>
      </c>
      <c r="AS61" s="194" t="s">
        <v>110</v>
      </c>
      <c r="AT61" s="193" t="s">
        <v>80</v>
      </c>
      <c r="AU61" s="341" t="s">
        <v>183</v>
      </c>
      <c r="AV61" s="271" t="s">
        <v>184</v>
      </c>
      <c r="AW61" s="342" t="s">
        <v>182</v>
      </c>
      <c r="AX61" s="532" t="s">
        <v>443</v>
      </c>
      <c r="AY61" s="273" t="s">
        <v>58</v>
      </c>
      <c r="AZ61" s="398" t="s">
        <v>65</v>
      </c>
      <c r="BA61" s="342" t="s">
        <v>63</v>
      </c>
      <c r="BB61" s="398" t="s">
        <v>66</v>
      </c>
    </row>
    <row r="62" spans="1:54">
      <c r="A62" s="9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5"/>
      <c r="R62" s="75"/>
      <c r="S62" s="75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5"/>
      <c r="AJ62" s="75"/>
      <c r="AK62" s="74"/>
      <c r="AL62" s="259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85"/>
      <c r="AY62" s="85"/>
      <c r="AZ62" s="74"/>
      <c r="BA62" s="9"/>
      <c r="BB62" s="9"/>
    </row>
    <row r="63" spans="1:54" s="38" customFormat="1">
      <c r="A63" s="8"/>
      <c r="B63" s="8" t="s">
        <v>81</v>
      </c>
      <c r="C63" s="8">
        <f>SUM(C65:C88)</f>
        <v>2649</v>
      </c>
      <c r="D63" s="8">
        <f t="shared" ref="D63:R63" si="5">SUM(D65:D88)</f>
        <v>1325</v>
      </c>
      <c r="E63" s="8">
        <f t="shared" si="5"/>
        <v>1064</v>
      </c>
      <c r="F63" s="8">
        <f t="shared" si="5"/>
        <v>597</v>
      </c>
      <c r="G63" s="8">
        <f t="shared" si="5"/>
        <v>428</v>
      </c>
      <c r="H63" s="8">
        <f t="shared" si="5"/>
        <v>208</v>
      </c>
      <c r="I63" s="8">
        <f t="shared" si="5"/>
        <v>570</v>
      </c>
      <c r="J63" s="8">
        <f t="shared" si="5"/>
        <v>276</v>
      </c>
      <c r="K63" s="8">
        <f t="shared" si="5"/>
        <v>1678</v>
      </c>
      <c r="L63" s="8">
        <f t="shared" si="5"/>
        <v>943</v>
      </c>
      <c r="M63" s="8">
        <f t="shared" si="5"/>
        <v>278</v>
      </c>
      <c r="N63" s="8">
        <f t="shared" si="5"/>
        <v>119</v>
      </c>
      <c r="O63" s="8">
        <f t="shared" si="5"/>
        <v>324</v>
      </c>
      <c r="P63" s="8">
        <f t="shared" si="5"/>
        <v>144</v>
      </c>
      <c r="Q63" s="75">
        <f t="shared" si="5"/>
        <v>6991</v>
      </c>
      <c r="R63" s="75">
        <f t="shared" si="5"/>
        <v>3612</v>
      </c>
      <c r="S63" s="8"/>
      <c r="T63" s="8" t="s">
        <v>81</v>
      </c>
      <c r="U63" s="8">
        <f>SUM(U65:U88)</f>
        <v>151</v>
      </c>
      <c r="V63" s="8">
        <f t="shared" ref="V63:BB63" si="6">SUM(V65:V88)</f>
        <v>91</v>
      </c>
      <c r="W63" s="8">
        <f t="shared" si="6"/>
        <v>48</v>
      </c>
      <c r="X63" s="8">
        <f t="shared" si="6"/>
        <v>24</v>
      </c>
      <c r="Y63" s="8">
        <f t="shared" si="6"/>
        <v>14</v>
      </c>
      <c r="Z63" s="8">
        <f t="shared" si="6"/>
        <v>6</v>
      </c>
      <c r="AA63" s="8">
        <f t="shared" si="6"/>
        <v>29</v>
      </c>
      <c r="AB63" s="8">
        <f t="shared" si="6"/>
        <v>13</v>
      </c>
      <c r="AC63" s="8">
        <f t="shared" si="6"/>
        <v>256</v>
      </c>
      <c r="AD63" s="8">
        <f t="shared" si="6"/>
        <v>137</v>
      </c>
      <c r="AE63" s="8">
        <f t="shared" si="6"/>
        <v>70</v>
      </c>
      <c r="AF63" s="8">
        <f t="shared" si="6"/>
        <v>27</v>
      </c>
      <c r="AG63" s="8">
        <f t="shared" si="6"/>
        <v>73</v>
      </c>
      <c r="AH63" s="8">
        <f t="shared" si="6"/>
        <v>36</v>
      </c>
      <c r="AI63" s="75">
        <f t="shared" si="6"/>
        <v>641</v>
      </c>
      <c r="AJ63" s="75">
        <f t="shared" si="6"/>
        <v>334</v>
      </c>
      <c r="AK63" s="8"/>
      <c r="AL63" s="260" t="s">
        <v>81</v>
      </c>
      <c r="AM63" s="8">
        <f t="shared" si="6"/>
        <v>53</v>
      </c>
      <c r="AN63" s="8">
        <f t="shared" si="6"/>
        <v>26</v>
      </c>
      <c r="AO63" s="8">
        <f t="shared" si="6"/>
        <v>11</v>
      </c>
      <c r="AP63" s="8">
        <f t="shared" si="6"/>
        <v>12</v>
      </c>
      <c r="AQ63" s="8">
        <f t="shared" si="6"/>
        <v>34</v>
      </c>
      <c r="AR63" s="8">
        <f t="shared" si="6"/>
        <v>8</v>
      </c>
      <c r="AS63" s="8">
        <f t="shared" si="6"/>
        <v>12</v>
      </c>
      <c r="AT63" s="8">
        <f t="shared" si="6"/>
        <v>156</v>
      </c>
      <c r="AU63" s="8">
        <f t="shared" si="6"/>
        <v>187</v>
      </c>
      <c r="AV63" s="8">
        <f>SUM(AV65:AV88)</f>
        <v>0</v>
      </c>
      <c r="AW63" s="8">
        <f>SUM(AW65:AW88)</f>
        <v>187</v>
      </c>
      <c r="AX63" s="8">
        <f t="shared" si="6"/>
        <v>309</v>
      </c>
      <c r="AY63" s="8">
        <f t="shared" si="6"/>
        <v>35</v>
      </c>
      <c r="AZ63" s="8">
        <f t="shared" si="6"/>
        <v>27</v>
      </c>
      <c r="BA63" s="8">
        <f t="shared" si="6"/>
        <v>27</v>
      </c>
      <c r="BB63" s="8">
        <f t="shared" si="6"/>
        <v>0</v>
      </c>
    </row>
    <row r="64" spans="1:54">
      <c r="A64" s="9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5"/>
      <c r="R64" s="75"/>
      <c r="S64" s="75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5"/>
      <c r="AJ64" s="75"/>
      <c r="AK64" s="74"/>
      <c r="AL64" s="259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85"/>
      <c r="AY64" s="85"/>
      <c r="AZ64" s="74"/>
      <c r="BA64" s="9"/>
      <c r="BB64" s="9"/>
    </row>
    <row r="65" spans="1:54" ht="15" customHeight="1">
      <c r="A65" s="14" t="s">
        <v>294</v>
      </c>
      <c r="B65" s="14" t="s">
        <v>210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473">
        <v>0</v>
      </c>
      <c r="R65" s="473">
        <v>0</v>
      </c>
      <c r="S65" s="14" t="s">
        <v>294</v>
      </c>
      <c r="T65" s="14" t="s">
        <v>210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473">
        <v>0</v>
      </c>
      <c r="AJ65" s="473">
        <v>0</v>
      </c>
      <c r="AK65" s="14" t="s">
        <v>294</v>
      </c>
      <c r="AL65" s="14" t="s">
        <v>210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0</v>
      </c>
      <c r="BB65" s="14">
        <v>0</v>
      </c>
    </row>
    <row r="66" spans="1:54" ht="15" customHeight="1">
      <c r="A66" s="14" t="s">
        <v>294</v>
      </c>
      <c r="B66" s="14" t="s">
        <v>211</v>
      </c>
      <c r="C66" s="14">
        <v>572</v>
      </c>
      <c r="D66" s="14">
        <v>279</v>
      </c>
      <c r="E66" s="14">
        <v>189</v>
      </c>
      <c r="F66" s="14">
        <v>109</v>
      </c>
      <c r="G66" s="14">
        <v>0</v>
      </c>
      <c r="H66" s="14">
        <v>0</v>
      </c>
      <c r="I66" s="14">
        <v>312</v>
      </c>
      <c r="J66" s="14">
        <v>163</v>
      </c>
      <c r="K66" s="14">
        <v>523</v>
      </c>
      <c r="L66" s="14">
        <v>276</v>
      </c>
      <c r="M66" s="14">
        <v>0</v>
      </c>
      <c r="N66" s="14">
        <v>0</v>
      </c>
      <c r="O66" s="14">
        <v>108</v>
      </c>
      <c r="P66" s="14">
        <v>52</v>
      </c>
      <c r="Q66" s="473">
        <v>1704</v>
      </c>
      <c r="R66" s="473">
        <v>879</v>
      </c>
      <c r="S66" s="14" t="s">
        <v>294</v>
      </c>
      <c r="T66" s="14" t="s">
        <v>211</v>
      </c>
      <c r="U66" s="14">
        <v>12</v>
      </c>
      <c r="V66" s="14">
        <v>4</v>
      </c>
      <c r="W66" s="14">
        <v>7</v>
      </c>
      <c r="X66" s="14">
        <v>1</v>
      </c>
      <c r="Y66" s="14">
        <v>0</v>
      </c>
      <c r="Z66" s="14">
        <v>0</v>
      </c>
      <c r="AA66" s="14">
        <v>12</v>
      </c>
      <c r="AB66" s="14">
        <v>7</v>
      </c>
      <c r="AC66" s="14">
        <v>36</v>
      </c>
      <c r="AD66" s="14">
        <v>18</v>
      </c>
      <c r="AE66" s="14">
        <v>0</v>
      </c>
      <c r="AF66" s="14">
        <v>0</v>
      </c>
      <c r="AG66" s="14">
        <v>18</v>
      </c>
      <c r="AH66" s="14">
        <v>12</v>
      </c>
      <c r="AI66" s="473">
        <v>85</v>
      </c>
      <c r="AJ66" s="473">
        <v>42</v>
      </c>
      <c r="AK66" s="14" t="s">
        <v>294</v>
      </c>
      <c r="AL66" s="14" t="s">
        <v>211</v>
      </c>
      <c r="AM66" s="14">
        <v>9</v>
      </c>
      <c r="AN66" s="14">
        <v>3</v>
      </c>
      <c r="AO66" s="14">
        <v>0</v>
      </c>
      <c r="AP66" s="14">
        <v>5</v>
      </c>
      <c r="AQ66" s="14">
        <v>7</v>
      </c>
      <c r="AR66" s="14">
        <v>0</v>
      </c>
      <c r="AS66" s="14">
        <v>2</v>
      </c>
      <c r="AT66" s="14">
        <v>26</v>
      </c>
      <c r="AU66" s="14">
        <v>48</v>
      </c>
      <c r="AV66" s="14">
        <v>0</v>
      </c>
      <c r="AW66" s="14">
        <v>48</v>
      </c>
      <c r="AX66" s="14">
        <v>50</v>
      </c>
      <c r="AY66" s="14">
        <v>4</v>
      </c>
      <c r="AZ66" s="14">
        <v>3</v>
      </c>
      <c r="BA66" s="14">
        <v>3</v>
      </c>
      <c r="BB66" s="14">
        <v>0</v>
      </c>
    </row>
    <row r="67" spans="1:54" ht="15" customHeight="1">
      <c r="A67" s="14" t="s">
        <v>294</v>
      </c>
      <c r="B67" s="14" t="s">
        <v>212</v>
      </c>
      <c r="C67" s="14">
        <v>201</v>
      </c>
      <c r="D67" s="14">
        <v>113</v>
      </c>
      <c r="E67" s="14">
        <v>85</v>
      </c>
      <c r="F67" s="14">
        <v>48</v>
      </c>
      <c r="G67" s="14">
        <v>37</v>
      </c>
      <c r="H67" s="14">
        <v>20</v>
      </c>
      <c r="I67" s="14">
        <v>21</v>
      </c>
      <c r="J67" s="14">
        <v>9</v>
      </c>
      <c r="K67" s="14">
        <v>157</v>
      </c>
      <c r="L67" s="14">
        <v>80</v>
      </c>
      <c r="M67" s="14">
        <v>0</v>
      </c>
      <c r="N67" s="14">
        <v>0</v>
      </c>
      <c r="O67" s="14">
        <v>40</v>
      </c>
      <c r="P67" s="14">
        <v>10</v>
      </c>
      <c r="Q67" s="473">
        <v>541</v>
      </c>
      <c r="R67" s="473">
        <v>280</v>
      </c>
      <c r="S67" s="14" t="s">
        <v>294</v>
      </c>
      <c r="T67" s="14" t="s">
        <v>212</v>
      </c>
      <c r="U67" s="14">
        <v>3</v>
      </c>
      <c r="V67" s="14">
        <v>1</v>
      </c>
      <c r="W67" s="14">
        <v>2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51</v>
      </c>
      <c r="AD67" s="14">
        <v>29</v>
      </c>
      <c r="AE67" s="14">
        <v>0</v>
      </c>
      <c r="AF67" s="14">
        <v>0</v>
      </c>
      <c r="AG67" s="14">
        <v>12</v>
      </c>
      <c r="AH67" s="14">
        <v>2</v>
      </c>
      <c r="AI67" s="473">
        <v>68</v>
      </c>
      <c r="AJ67" s="473">
        <v>32</v>
      </c>
      <c r="AK67" s="14" t="s">
        <v>294</v>
      </c>
      <c r="AL67" s="14" t="s">
        <v>212</v>
      </c>
      <c r="AM67" s="14">
        <v>5</v>
      </c>
      <c r="AN67" s="14">
        <v>3</v>
      </c>
      <c r="AO67" s="14">
        <v>1</v>
      </c>
      <c r="AP67" s="14">
        <v>1</v>
      </c>
      <c r="AQ67" s="14">
        <v>4</v>
      </c>
      <c r="AR67" s="14">
        <v>0</v>
      </c>
      <c r="AS67" s="14">
        <v>2</v>
      </c>
      <c r="AT67" s="14">
        <v>16</v>
      </c>
      <c r="AU67" s="14">
        <v>16</v>
      </c>
      <c r="AV67" s="14">
        <v>0</v>
      </c>
      <c r="AW67" s="14">
        <v>16</v>
      </c>
      <c r="AX67" s="14">
        <v>29</v>
      </c>
      <c r="AY67" s="14">
        <v>3</v>
      </c>
      <c r="AZ67" s="14">
        <v>3</v>
      </c>
      <c r="BA67" s="14">
        <v>3</v>
      </c>
      <c r="BB67" s="14">
        <v>0</v>
      </c>
    </row>
    <row r="68" spans="1:54" ht="15" customHeight="1">
      <c r="A68" s="14" t="s">
        <v>294</v>
      </c>
      <c r="B68" s="14" t="s">
        <v>217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473">
        <v>0</v>
      </c>
      <c r="R68" s="473">
        <v>0</v>
      </c>
      <c r="S68" s="14" t="s">
        <v>294</v>
      </c>
      <c r="T68" s="14" t="s">
        <v>217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473">
        <v>0</v>
      </c>
      <c r="AJ68" s="473">
        <v>0</v>
      </c>
      <c r="AK68" s="14" t="s">
        <v>294</v>
      </c>
      <c r="AL68" s="14" t="s">
        <v>217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B68" s="14">
        <v>0</v>
      </c>
    </row>
    <row r="69" spans="1:54" ht="15" customHeight="1">
      <c r="A69" s="14" t="s">
        <v>295</v>
      </c>
      <c r="B69" s="14" t="s">
        <v>213</v>
      </c>
      <c r="C69" s="14">
        <v>159</v>
      </c>
      <c r="D69" s="14">
        <v>60</v>
      </c>
      <c r="E69" s="14">
        <v>63</v>
      </c>
      <c r="F69" s="14">
        <v>35</v>
      </c>
      <c r="G69" s="14">
        <v>48</v>
      </c>
      <c r="H69" s="14">
        <v>21</v>
      </c>
      <c r="I69" s="14">
        <v>0</v>
      </c>
      <c r="J69" s="14">
        <v>0</v>
      </c>
      <c r="K69" s="14">
        <v>82</v>
      </c>
      <c r="L69" s="14">
        <v>45</v>
      </c>
      <c r="M69" s="14">
        <v>7</v>
      </c>
      <c r="N69" s="14">
        <v>3</v>
      </c>
      <c r="O69" s="14">
        <v>16</v>
      </c>
      <c r="P69" s="14">
        <v>5</v>
      </c>
      <c r="Q69" s="473">
        <v>375</v>
      </c>
      <c r="R69" s="473">
        <v>169</v>
      </c>
      <c r="S69" s="14" t="s">
        <v>295</v>
      </c>
      <c r="T69" s="14" t="s">
        <v>213</v>
      </c>
      <c r="U69" s="14">
        <v>25</v>
      </c>
      <c r="V69" s="14">
        <v>14</v>
      </c>
      <c r="W69" s="14">
        <v>13</v>
      </c>
      <c r="X69" s="14">
        <v>8</v>
      </c>
      <c r="Y69" s="14">
        <v>6</v>
      </c>
      <c r="Z69" s="14">
        <v>4</v>
      </c>
      <c r="AA69" s="14">
        <v>0</v>
      </c>
      <c r="AB69" s="14">
        <v>0</v>
      </c>
      <c r="AC69" s="14">
        <v>8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473">
        <v>52</v>
      </c>
      <c r="AJ69" s="473">
        <v>26</v>
      </c>
      <c r="AK69" s="14" t="s">
        <v>295</v>
      </c>
      <c r="AL69" s="14" t="s">
        <v>213</v>
      </c>
      <c r="AM69" s="14">
        <v>3</v>
      </c>
      <c r="AN69" s="14">
        <v>2</v>
      </c>
      <c r="AO69" s="14">
        <v>1</v>
      </c>
      <c r="AP69" s="14">
        <v>0</v>
      </c>
      <c r="AQ69" s="14">
        <v>2</v>
      </c>
      <c r="AR69" s="14">
        <v>1</v>
      </c>
      <c r="AS69" s="14">
        <v>1</v>
      </c>
      <c r="AT69" s="14">
        <v>10</v>
      </c>
      <c r="AU69" s="14">
        <v>10</v>
      </c>
      <c r="AV69" s="14">
        <v>0</v>
      </c>
      <c r="AW69" s="14">
        <v>10</v>
      </c>
      <c r="AX69" s="14">
        <v>6</v>
      </c>
      <c r="AY69" s="14">
        <v>0</v>
      </c>
      <c r="AZ69" s="14">
        <v>2</v>
      </c>
      <c r="BA69" s="14">
        <v>2</v>
      </c>
      <c r="BB69" s="14">
        <v>0</v>
      </c>
    </row>
    <row r="70" spans="1:54" ht="15" customHeight="1">
      <c r="A70" s="14" t="s">
        <v>295</v>
      </c>
      <c r="B70" s="14" t="s">
        <v>297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473">
        <v>0</v>
      </c>
      <c r="R70" s="473">
        <v>0</v>
      </c>
      <c r="S70" s="14" t="s">
        <v>295</v>
      </c>
      <c r="T70" s="14" t="s">
        <v>297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473">
        <v>0</v>
      </c>
      <c r="AJ70" s="473">
        <v>0</v>
      </c>
      <c r="AK70" s="14" t="s">
        <v>295</v>
      </c>
      <c r="AL70" s="14" t="s">
        <v>297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0</v>
      </c>
      <c r="BB70" s="14">
        <v>0</v>
      </c>
    </row>
    <row r="71" spans="1:54" ht="15" customHeight="1">
      <c r="A71" s="14" t="s">
        <v>295</v>
      </c>
      <c r="B71" s="14" t="s">
        <v>298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473">
        <v>0</v>
      </c>
      <c r="R71" s="473">
        <v>0</v>
      </c>
      <c r="S71" s="14" t="s">
        <v>295</v>
      </c>
      <c r="T71" s="14" t="s">
        <v>298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473">
        <v>0</v>
      </c>
      <c r="AJ71" s="473">
        <v>0</v>
      </c>
      <c r="AK71" s="14" t="s">
        <v>295</v>
      </c>
      <c r="AL71" s="14" t="s">
        <v>298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</row>
    <row r="72" spans="1:54" ht="15" customHeight="1">
      <c r="A72" s="14" t="s">
        <v>295</v>
      </c>
      <c r="B72" s="14" t="s">
        <v>53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473">
        <v>0</v>
      </c>
      <c r="R72" s="473">
        <v>0</v>
      </c>
      <c r="S72" s="14" t="s">
        <v>295</v>
      </c>
      <c r="T72" s="14" t="s">
        <v>53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473">
        <v>0</v>
      </c>
      <c r="AJ72" s="473">
        <v>0</v>
      </c>
      <c r="AK72" s="14" t="s">
        <v>295</v>
      </c>
      <c r="AL72" s="14" t="s">
        <v>53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</row>
    <row r="73" spans="1:54" ht="15" customHeight="1">
      <c r="A73" s="14" t="s">
        <v>299</v>
      </c>
      <c r="B73" s="14" t="s">
        <v>209</v>
      </c>
      <c r="C73" s="14">
        <v>121</v>
      </c>
      <c r="D73" s="14">
        <v>60</v>
      </c>
      <c r="E73" s="14">
        <v>63</v>
      </c>
      <c r="F73" s="14">
        <v>30</v>
      </c>
      <c r="G73" s="14">
        <v>0</v>
      </c>
      <c r="H73" s="14">
        <v>0</v>
      </c>
      <c r="I73" s="14">
        <v>40</v>
      </c>
      <c r="J73" s="14">
        <v>16</v>
      </c>
      <c r="K73" s="14">
        <v>70</v>
      </c>
      <c r="L73" s="14">
        <v>32</v>
      </c>
      <c r="M73" s="14">
        <v>0</v>
      </c>
      <c r="N73" s="14">
        <v>0</v>
      </c>
      <c r="O73" s="14">
        <v>21</v>
      </c>
      <c r="P73" s="14">
        <v>8</v>
      </c>
      <c r="Q73" s="473">
        <v>315</v>
      </c>
      <c r="R73" s="473">
        <v>146</v>
      </c>
      <c r="S73" s="14" t="s">
        <v>299</v>
      </c>
      <c r="T73" s="14" t="s">
        <v>209</v>
      </c>
      <c r="U73" s="14">
        <v>3</v>
      </c>
      <c r="V73" s="14">
        <v>2</v>
      </c>
      <c r="W73" s="14">
        <v>4</v>
      </c>
      <c r="X73" s="14">
        <v>1</v>
      </c>
      <c r="Y73" s="14">
        <v>0</v>
      </c>
      <c r="Z73" s="14">
        <v>0</v>
      </c>
      <c r="AA73" s="14">
        <v>2</v>
      </c>
      <c r="AB73" s="14">
        <v>1</v>
      </c>
      <c r="AC73" s="14">
        <v>12</v>
      </c>
      <c r="AD73" s="14">
        <v>7</v>
      </c>
      <c r="AE73" s="14">
        <v>0</v>
      </c>
      <c r="AF73" s="14">
        <v>0</v>
      </c>
      <c r="AG73" s="14">
        <v>0</v>
      </c>
      <c r="AH73" s="14">
        <v>0</v>
      </c>
      <c r="AI73" s="473">
        <v>21</v>
      </c>
      <c r="AJ73" s="473">
        <v>11</v>
      </c>
      <c r="AK73" s="14" t="s">
        <v>299</v>
      </c>
      <c r="AL73" s="14" t="s">
        <v>209</v>
      </c>
      <c r="AM73" s="14">
        <v>2</v>
      </c>
      <c r="AN73" s="14">
        <v>1</v>
      </c>
      <c r="AO73" s="14">
        <v>0</v>
      </c>
      <c r="AP73" s="14">
        <v>1</v>
      </c>
      <c r="AQ73" s="14">
        <v>1</v>
      </c>
      <c r="AR73" s="14">
        <v>0</v>
      </c>
      <c r="AS73" s="14">
        <v>1</v>
      </c>
      <c r="AT73" s="14">
        <v>6</v>
      </c>
      <c r="AU73" s="14">
        <v>7</v>
      </c>
      <c r="AV73" s="14">
        <v>0</v>
      </c>
      <c r="AW73" s="14">
        <v>7</v>
      </c>
      <c r="AX73" s="14">
        <v>1</v>
      </c>
      <c r="AY73" s="14">
        <v>0</v>
      </c>
      <c r="AZ73" s="14">
        <v>1</v>
      </c>
      <c r="BA73" s="14">
        <v>1</v>
      </c>
      <c r="BB73" s="14">
        <v>0</v>
      </c>
    </row>
    <row r="74" spans="1:54" ht="15" customHeight="1">
      <c r="A74" s="14" t="s">
        <v>299</v>
      </c>
      <c r="B74" s="14" t="s">
        <v>197</v>
      </c>
      <c r="C74" s="14">
        <v>85</v>
      </c>
      <c r="D74" s="14">
        <v>43</v>
      </c>
      <c r="E74" s="14">
        <v>36</v>
      </c>
      <c r="F74" s="14">
        <v>19</v>
      </c>
      <c r="G74" s="14">
        <v>24</v>
      </c>
      <c r="H74" s="14">
        <v>9</v>
      </c>
      <c r="I74" s="14">
        <v>0</v>
      </c>
      <c r="J74" s="14">
        <v>0</v>
      </c>
      <c r="K74" s="14">
        <v>42</v>
      </c>
      <c r="L74" s="14">
        <v>25</v>
      </c>
      <c r="M74" s="14">
        <v>0</v>
      </c>
      <c r="N74" s="14">
        <v>0</v>
      </c>
      <c r="O74" s="14">
        <v>0</v>
      </c>
      <c r="P74" s="14">
        <v>0</v>
      </c>
      <c r="Q74" s="473">
        <v>187</v>
      </c>
      <c r="R74" s="473">
        <v>96</v>
      </c>
      <c r="S74" s="14" t="s">
        <v>299</v>
      </c>
      <c r="T74" s="14" t="s">
        <v>197</v>
      </c>
      <c r="U74" s="14">
        <v>21</v>
      </c>
      <c r="V74" s="14">
        <v>20</v>
      </c>
      <c r="W74" s="14">
        <v>1</v>
      </c>
      <c r="X74" s="14">
        <v>1</v>
      </c>
      <c r="Y74" s="14">
        <v>0</v>
      </c>
      <c r="Z74" s="14">
        <v>0</v>
      </c>
      <c r="AA74" s="14">
        <v>0</v>
      </c>
      <c r="AB74" s="14">
        <v>0</v>
      </c>
      <c r="AC74" s="14">
        <v>13</v>
      </c>
      <c r="AD74" s="14">
        <v>7</v>
      </c>
      <c r="AE74" s="14">
        <v>0</v>
      </c>
      <c r="AF74" s="14">
        <v>0</v>
      </c>
      <c r="AG74" s="14">
        <v>0</v>
      </c>
      <c r="AH74" s="14">
        <v>0</v>
      </c>
      <c r="AI74" s="473">
        <v>35</v>
      </c>
      <c r="AJ74" s="473">
        <v>28</v>
      </c>
      <c r="AK74" s="14" t="s">
        <v>299</v>
      </c>
      <c r="AL74" s="14" t="s">
        <v>197</v>
      </c>
      <c r="AM74" s="14">
        <v>2</v>
      </c>
      <c r="AN74" s="14">
        <v>2</v>
      </c>
      <c r="AO74" s="14">
        <v>1</v>
      </c>
      <c r="AP74" s="14">
        <v>0</v>
      </c>
      <c r="AQ74" s="14">
        <v>1</v>
      </c>
      <c r="AR74" s="14">
        <v>0</v>
      </c>
      <c r="AS74" s="14">
        <v>0</v>
      </c>
      <c r="AT74" s="14">
        <v>6</v>
      </c>
      <c r="AU74" s="14">
        <v>9</v>
      </c>
      <c r="AV74" s="14">
        <v>0</v>
      </c>
      <c r="AW74" s="14">
        <v>9</v>
      </c>
      <c r="AX74" s="14">
        <v>9</v>
      </c>
      <c r="AY74" s="14">
        <v>1</v>
      </c>
      <c r="AZ74" s="14">
        <v>2</v>
      </c>
      <c r="BA74" s="14">
        <v>2</v>
      </c>
      <c r="BB74" s="14">
        <v>0</v>
      </c>
    </row>
    <row r="75" spans="1:54" ht="15" customHeight="1">
      <c r="A75" s="14" t="s">
        <v>299</v>
      </c>
      <c r="B75" s="14" t="s">
        <v>278</v>
      </c>
      <c r="C75" s="14">
        <v>948</v>
      </c>
      <c r="D75" s="14">
        <v>502</v>
      </c>
      <c r="E75" s="14">
        <v>414</v>
      </c>
      <c r="F75" s="14">
        <v>240</v>
      </c>
      <c r="G75" s="14">
        <v>319</v>
      </c>
      <c r="H75" s="14">
        <v>158</v>
      </c>
      <c r="I75" s="14">
        <v>86</v>
      </c>
      <c r="J75" s="14">
        <v>51</v>
      </c>
      <c r="K75" s="14">
        <v>564</v>
      </c>
      <c r="L75" s="14">
        <v>359</v>
      </c>
      <c r="M75" s="14">
        <v>271</v>
      </c>
      <c r="N75" s="14">
        <v>116</v>
      </c>
      <c r="O75" s="14">
        <v>48</v>
      </c>
      <c r="P75" s="14">
        <v>24</v>
      </c>
      <c r="Q75" s="473">
        <v>2650</v>
      </c>
      <c r="R75" s="473">
        <v>1450</v>
      </c>
      <c r="S75" s="14" t="s">
        <v>299</v>
      </c>
      <c r="T75" s="14" t="s">
        <v>278</v>
      </c>
      <c r="U75" s="14">
        <v>56</v>
      </c>
      <c r="V75" s="14">
        <v>36</v>
      </c>
      <c r="W75" s="14">
        <v>8</v>
      </c>
      <c r="X75" s="14">
        <v>7</v>
      </c>
      <c r="Y75" s="14">
        <v>8</v>
      </c>
      <c r="Z75" s="14">
        <v>2</v>
      </c>
      <c r="AA75" s="14">
        <v>6</v>
      </c>
      <c r="AB75" s="14">
        <v>3</v>
      </c>
      <c r="AC75" s="14">
        <v>90</v>
      </c>
      <c r="AD75" s="14">
        <v>57</v>
      </c>
      <c r="AE75" s="14">
        <v>70</v>
      </c>
      <c r="AF75" s="14">
        <v>27</v>
      </c>
      <c r="AG75" s="14">
        <v>19</v>
      </c>
      <c r="AH75" s="14">
        <v>10</v>
      </c>
      <c r="AI75" s="473">
        <v>257</v>
      </c>
      <c r="AJ75" s="473">
        <v>142</v>
      </c>
      <c r="AK75" s="14" t="s">
        <v>299</v>
      </c>
      <c r="AL75" s="14" t="s">
        <v>278</v>
      </c>
      <c r="AM75" s="14">
        <v>21</v>
      </c>
      <c r="AN75" s="14">
        <v>10</v>
      </c>
      <c r="AO75" s="14">
        <v>8</v>
      </c>
      <c r="AP75" s="14">
        <v>2</v>
      </c>
      <c r="AQ75" s="14">
        <v>13</v>
      </c>
      <c r="AR75" s="14">
        <v>7</v>
      </c>
      <c r="AS75" s="14">
        <v>3</v>
      </c>
      <c r="AT75" s="14">
        <v>64</v>
      </c>
      <c r="AU75" s="14">
        <v>69</v>
      </c>
      <c r="AV75" s="14">
        <v>0</v>
      </c>
      <c r="AW75" s="14">
        <v>69</v>
      </c>
      <c r="AX75" s="14">
        <v>164</v>
      </c>
      <c r="AY75" s="14">
        <v>22</v>
      </c>
      <c r="AZ75" s="14">
        <v>10</v>
      </c>
      <c r="BA75" s="14">
        <v>10</v>
      </c>
      <c r="BB75" s="14">
        <v>0</v>
      </c>
    </row>
    <row r="76" spans="1:54" ht="15" customHeight="1">
      <c r="A76" s="14" t="s">
        <v>299</v>
      </c>
      <c r="B76" s="14" t="s">
        <v>214</v>
      </c>
      <c r="C76" s="14">
        <v>46</v>
      </c>
      <c r="D76" s="14">
        <v>20</v>
      </c>
      <c r="E76" s="14">
        <v>25</v>
      </c>
      <c r="F76" s="14">
        <v>13</v>
      </c>
      <c r="G76" s="14">
        <v>0</v>
      </c>
      <c r="H76" s="14">
        <v>0</v>
      </c>
      <c r="I76" s="14">
        <v>17</v>
      </c>
      <c r="J76" s="14">
        <v>6</v>
      </c>
      <c r="K76" s="14">
        <v>22</v>
      </c>
      <c r="L76" s="14">
        <v>14</v>
      </c>
      <c r="M76" s="14">
        <v>0</v>
      </c>
      <c r="N76" s="14">
        <v>0</v>
      </c>
      <c r="O76" s="14">
        <v>3</v>
      </c>
      <c r="P76" s="14">
        <v>1</v>
      </c>
      <c r="Q76" s="473">
        <v>113</v>
      </c>
      <c r="R76" s="473">
        <v>54</v>
      </c>
      <c r="S76" s="14" t="s">
        <v>299</v>
      </c>
      <c r="T76" s="14" t="s">
        <v>214</v>
      </c>
      <c r="U76" s="14">
        <v>1</v>
      </c>
      <c r="V76" s="14">
        <v>0</v>
      </c>
      <c r="W76" s="14">
        <v>3</v>
      </c>
      <c r="X76" s="14">
        <v>1</v>
      </c>
      <c r="Y76" s="14">
        <v>0</v>
      </c>
      <c r="Z76" s="14">
        <v>0</v>
      </c>
      <c r="AA76" s="14">
        <v>0</v>
      </c>
      <c r="AB76" s="14">
        <v>0</v>
      </c>
      <c r="AC76" s="14">
        <v>2</v>
      </c>
      <c r="AD76" s="14">
        <v>1</v>
      </c>
      <c r="AE76" s="14">
        <v>0</v>
      </c>
      <c r="AF76" s="14">
        <v>0</v>
      </c>
      <c r="AG76" s="14">
        <v>3</v>
      </c>
      <c r="AH76" s="14">
        <v>1</v>
      </c>
      <c r="AI76" s="473">
        <v>9</v>
      </c>
      <c r="AJ76" s="473">
        <v>3</v>
      </c>
      <c r="AK76" s="14" t="s">
        <v>299</v>
      </c>
      <c r="AL76" s="14" t="s">
        <v>214</v>
      </c>
      <c r="AM76" s="14">
        <v>1</v>
      </c>
      <c r="AN76" s="14">
        <v>1</v>
      </c>
      <c r="AO76" s="14">
        <v>0</v>
      </c>
      <c r="AP76" s="14">
        <v>1</v>
      </c>
      <c r="AQ76" s="14">
        <v>1</v>
      </c>
      <c r="AR76" s="14">
        <v>0</v>
      </c>
      <c r="AS76" s="14">
        <v>1</v>
      </c>
      <c r="AT76" s="14">
        <v>5</v>
      </c>
      <c r="AU76" s="14">
        <v>5</v>
      </c>
      <c r="AV76" s="14">
        <v>0</v>
      </c>
      <c r="AW76" s="14">
        <v>5</v>
      </c>
      <c r="AX76" s="14">
        <v>6</v>
      </c>
      <c r="AY76" s="14">
        <v>0</v>
      </c>
      <c r="AZ76" s="14">
        <v>1</v>
      </c>
      <c r="BA76" s="14">
        <v>1</v>
      </c>
      <c r="BB76" s="14">
        <v>0</v>
      </c>
    </row>
    <row r="77" spans="1:54" ht="15" customHeight="1">
      <c r="A77" s="14" t="s">
        <v>301</v>
      </c>
      <c r="B77" s="14" t="s">
        <v>45</v>
      </c>
      <c r="C77" s="14">
        <v>131</v>
      </c>
      <c r="D77" s="14">
        <v>64</v>
      </c>
      <c r="E77" s="14">
        <v>53</v>
      </c>
      <c r="F77" s="14">
        <v>27</v>
      </c>
      <c r="G77" s="14">
        <v>0</v>
      </c>
      <c r="H77" s="14">
        <v>0</v>
      </c>
      <c r="I77" s="14">
        <v>49</v>
      </c>
      <c r="J77" s="14">
        <v>12</v>
      </c>
      <c r="K77" s="14">
        <v>76</v>
      </c>
      <c r="L77" s="14">
        <v>50</v>
      </c>
      <c r="M77" s="14">
        <v>0</v>
      </c>
      <c r="N77" s="14">
        <v>0</v>
      </c>
      <c r="O77" s="14">
        <v>55</v>
      </c>
      <c r="P77" s="14">
        <v>30</v>
      </c>
      <c r="Q77" s="473">
        <v>364</v>
      </c>
      <c r="R77" s="473">
        <v>183</v>
      </c>
      <c r="S77" s="14" t="s">
        <v>301</v>
      </c>
      <c r="T77" s="14" t="s">
        <v>45</v>
      </c>
      <c r="U77" s="14">
        <v>5</v>
      </c>
      <c r="V77" s="14">
        <v>2</v>
      </c>
      <c r="W77" s="14">
        <v>1</v>
      </c>
      <c r="X77" s="14">
        <v>1</v>
      </c>
      <c r="Y77" s="14">
        <v>0</v>
      </c>
      <c r="Z77" s="14">
        <v>0</v>
      </c>
      <c r="AA77" s="14">
        <v>5</v>
      </c>
      <c r="AB77" s="14">
        <v>0</v>
      </c>
      <c r="AC77" s="14">
        <v>4</v>
      </c>
      <c r="AD77" s="14">
        <v>4</v>
      </c>
      <c r="AE77" s="14">
        <v>0</v>
      </c>
      <c r="AF77" s="14">
        <v>0</v>
      </c>
      <c r="AG77" s="14">
        <v>17</v>
      </c>
      <c r="AH77" s="14">
        <v>9</v>
      </c>
      <c r="AI77" s="473">
        <v>32</v>
      </c>
      <c r="AJ77" s="473">
        <v>16</v>
      </c>
      <c r="AK77" s="14" t="s">
        <v>301</v>
      </c>
      <c r="AL77" s="14" t="s">
        <v>45</v>
      </c>
      <c r="AM77" s="14">
        <v>3</v>
      </c>
      <c r="AN77" s="14">
        <v>1</v>
      </c>
      <c r="AO77" s="14">
        <v>0</v>
      </c>
      <c r="AP77" s="14">
        <v>1</v>
      </c>
      <c r="AQ77" s="14">
        <v>2</v>
      </c>
      <c r="AR77" s="14">
        <v>0</v>
      </c>
      <c r="AS77" s="14">
        <v>1</v>
      </c>
      <c r="AT77" s="14">
        <v>8</v>
      </c>
      <c r="AU77" s="14">
        <v>8</v>
      </c>
      <c r="AV77" s="14">
        <v>0</v>
      </c>
      <c r="AW77" s="14">
        <v>8</v>
      </c>
      <c r="AX77" s="14">
        <v>16</v>
      </c>
      <c r="AY77" s="14">
        <v>0</v>
      </c>
      <c r="AZ77" s="14">
        <v>1</v>
      </c>
      <c r="BA77" s="14">
        <v>1</v>
      </c>
      <c r="BB77" s="14">
        <v>0</v>
      </c>
    </row>
    <row r="78" spans="1:54" ht="15" customHeight="1">
      <c r="A78" s="14" t="s">
        <v>304</v>
      </c>
      <c r="B78" s="14" t="s">
        <v>215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473">
        <v>0</v>
      </c>
      <c r="R78" s="473">
        <v>0</v>
      </c>
      <c r="S78" s="14" t="s">
        <v>304</v>
      </c>
      <c r="T78" s="14" t="s">
        <v>215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473">
        <v>0</v>
      </c>
      <c r="AJ78" s="473">
        <v>0</v>
      </c>
      <c r="AK78" s="14" t="s">
        <v>304</v>
      </c>
      <c r="AL78" s="14" t="s">
        <v>215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</row>
    <row r="79" spans="1:54" ht="15" customHeight="1">
      <c r="A79" s="14" t="s">
        <v>304</v>
      </c>
      <c r="B79" s="14" t="s">
        <v>216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473">
        <v>0</v>
      </c>
      <c r="R79" s="473">
        <v>0</v>
      </c>
      <c r="S79" s="14" t="s">
        <v>304</v>
      </c>
      <c r="T79" s="14" t="s">
        <v>216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473">
        <v>0</v>
      </c>
      <c r="AJ79" s="473">
        <v>0</v>
      </c>
      <c r="AK79" s="14" t="s">
        <v>304</v>
      </c>
      <c r="AL79" s="14" t="s">
        <v>216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0</v>
      </c>
      <c r="BA79" s="14">
        <v>0</v>
      </c>
      <c r="BB79" s="14">
        <v>0</v>
      </c>
    </row>
    <row r="80" spans="1:54" ht="15" customHeight="1">
      <c r="A80" s="14" t="s">
        <v>304</v>
      </c>
      <c r="B80" s="14" t="s">
        <v>305</v>
      </c>
      <c r="C80" s="14">
        <v>203</v>
      </c>
      <c r="D80" s="14">
        <v>102</v>
      </c>
      <c r="E80" s="14">
        <v>75</v>
      </c>
      <c r="F80" s="14">
        <v>42</v>
      </c>
      <c r="G80" s="14">
        <v>0</v>
      </c>
      <c r="H80" s="14">
        <v>0</v>
      </c>
      <c r="I80" s="14">
        <v>45</v>
      </c>
      <c r="J80" s="14">
        <v>19</v>
      </c>
      <c r="K80" s="14">
        <v>76</v>
      </c>
      <c r="L80" s="14">
        <v>39</v>
      </c>
      <c r="M80" s="14">
        <v>0</v>
      </c>
      <c r="N80" s="14">
        <v>0</v>
      </c>
      <c r="O80" s="14">
        <v>33</v>
      </c>
      <c r="P80" s="14">
        <v>14</v>
      </c>
      <c r="Q80" s="473">
        <v>432</v>
      </c>
      <c r="R80" s="473">
        <v>216</v>
      </c>
      <c r="S80" s="14" t="s">
        <v>304</v>
      </c>
      <c r="T80" s="14" t="s">
        <v>305</v>
      </c>
      <c r="U80" s="14">
        <v>14</v>
      </c>
      <c r="V80" s="14">
        <v>10</v>
      </c>
      <c r="W80" s="14">
        <v>5</v>
      </c>
      <c r="X80" s="14">
        <v>1</v>
      </c>
      <c r="Y80" s="14">
        <v>0</v>
      </c>
      <c r="Z80" s="14">
        <v>0</v>
      </c>
      <c r="AA80" s="14">
        <v>4</v>
      </c>
      <c r="AB80" s="14">
        <v>2</v>
      </c>
      <c r="AC80" s="14">
        <v>22</v>
      </c>
      <c r="AD80" s="14">
        <v>9</v>
      </c>
      <c r="AE80" s="14">
        <v>0</v>
      </c>
      <c r="AF80" s="14">
        <v>0</v>
      </c>
      <c r="AG80" s="14">
        <v>4</v>
      </c>
      <c r="AH80" s="14">
        <v>2</v>
      </c>
      <c r="AI80" s="473">
        <v>49</v>
      </c>
      <c r="AJ80" s="473">
        <v>24</v>
      </c>
      <c r="AK80" s="14" t="s">
        <v>304</v>
      </c>
      <c r="AL80" s="14" t="s">
        <v>305</v>
      </c>
      <c r="AM80" s="14">
        <v>3</v>
      </c>
      <c r="AN80" s="14">
        <v>2</v>
      </c>
      <c r="AO80" s="14">
        <v>0</v>
      </c>
      <c r="AP80" s="14">
        <v>1</v>
      </c>
      <c r="AQ80" s="14">
        <v>2</v>
      </c>
      <c r="AR80" s="14">
        <v>0</v>
      </c>
      <c r="AS80" s="14">
        <v>1</v>
      </c>
      <c r="AT80" s="14">
        <v>9</v>
      </c>
      <c r="AU80" s="14">
        <v>9</v>
      </c>
      <c r="AV80" s="14">
        <v>0</v>
      </c>
      <c r="AW80" s="14">
        <v>9</v>
      </c>
      <c r="AX80" s="14">
        <v>10</v>
      </c>
      <c r="AY80" s="14">
        <v>0</v>
      </c>
      <c r="AZ80" s="14">
        <v>2</v>
      </c>
      <c r="BA80" s="14">
        <v>2</v>
      </c>
      <c r="BB80" s="14">
        <v>0</v>
      </c>
    </row>
    <row r="81" spans="1:54" ht="15" customHeight="1">
      <c r="A81" s="14" t="s">
        <v>304</v>
      </c>
      <c r="B81" s="14" t="s">
        <v>218</v>
      </c>
      <c r="C81" s="14">
        <v>183</v>
      </c>
      <c r="D81" s="14">
        <v>82</v>
      </c>
      <c r="E81" s="14">
        <v>61</v>
      </c>
      <c r="F81" s="14">
        <v>34</v>
      </c>
      <c r="G81" s="14">
        <v>0</v>
      </c>
      <c r="H81" s="14">
        <v>0</v>
      </c>
      <c r="I81" s="14">
        <v>0</v>
      </c>
      <c r="J81" s="14">
        <v>0</v>
      </c>
      <c r="K81" s="14">
        <v>66</v>
      </c>
      <c r="L81" s="14">
        <v>23</v>
      </c>
      <c r="M81" s="14">
        <v>0</v>
      </c>
      <c r="N81" s="14">
        <v>0</v>
      </c>
      <c r="O81" s="14">
        <v>0</v>
      </c>
      <c r="P81" s="14">
        <v>0</v>
      </c>
      <c r="Q81" s="473">
        <v>310</v>
      </c>
      <c r="R81" s="473">
        <v>139</v>
      </c>
      <c r="S81" s="14" t="s">
        <v>304</v>
      </c>
      <c r="T81" s="14" t="s">
        <v>218</v>
      </c>
      <c r="U81" s="14">
        <v>11</v>
      </c>
      <c r="V81" s="14">
        <v>2</v>
      </c>
      <c r="W81" s="14">
        <v>4</v>
      </c>
      <c r="X81" s="14">
        <v>3</v>
      </c>
      <c r="Y81" s="14">
        <v>0</v>
      </c>
      <c r="Z81" s="14">
        <v>0</v>
      </c>
      <c r="AA81" s="14">
        <v>0</v>
      </c>
      <c r="AB81" s="14">
        <v>0</v>
      </c>
      <c r="AC81" s="14">
        <v>18</v>
      </c>
      <c r="AD81" s="14">
        <v>5</v>
      </c>
      <c r="AE81" s="14">
        <v>0</v>
      </c>
      <c r="AF81" s="14">
        <v>0</v>
      </c>
      <c r="AG81" s="14">
        <v>0</v>
      </c>
      <c r="AH81" s="14">
        <v>0</v>
      </c>
      <c r="AI81" s="473">
        <v>33</v>
      </c>
      <c r="AJ81" s="473">
        <v>10</v>
      </c>
      <c r="AK81" s="14" t="s">
        <v>304</v>
      </c>
      <c r="AL81" s="14" t="s">
        <v>218</v>
      </c>
      <c r="AM81" s="14">
        <v>4</v>
      </c>
      <c r="AN81" s="14">
        <v>1</v>
      </c>
      <c r="AO81" s="14">
        <v>0</v>
      </c>
      <c r="AP81" s="14">
        <v>0</v>
      </c>
      <c r="AQ81" s="14">
        <v>1</v>
      </c>
      <c r="AR81" s="14">
        <v>0</v>
      </c>
      <c r="AS81" s="14">
        <v>0</v>
      </c>
      <c r="AT81" s="14">
        <v>6</v>
      </c>
      <c r="AU81" s="14">
        <v>6</v>
      </c>
      <c r="AV81" s="14">
        <v>0</v>
      </c>
      <c r="AW81" s="14">
        <v>6</v>
      </c>
      <c r="AX81" s="14">
        <v>18</v>
      </c>
      <c r="AY81" s="14">
        <v>5</v>
      </c>
      <c r="AZ81" s="14">
        <v>2</v>
      </c>
      <c r="BA81" s="14">
        <v>2</v>
      </c>
      <c r="BB81" s="14">
        <v>0</v>
      </c>
    </row>
    <row r="82" spans="1:54" ht="15" customHeight="1">
      <c r="A82" s="14" t="s">
        <v>304</v>
      </c>
      <c r="B82" s="14" t="s">
        <v>306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473">
        <v>0</v>
      </c>
      <c r="R82" s="473">
        <v>0</v>
      </c>
      <c r="S82" s="14" t="s">
        <v>304</v>
      </c>
      <c r="T82" s="14" t="s">
        <v>306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473">
        <v>0</v>
      </c>
      <c r="AJ82" s="473">
        <v>0</v>
      </c>
      <c r="AK82" s="14" t="s">
        <v>304</v>
      </c>
      <c r="AL82" s="14" t="s">
        <v>306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</row>
    <row r="83" spans="1:54" ht="15" customHeight="1">
      <c r="A83" s="14" t="s">
        <v>304</v>
      </c>
      <c r="B83" s="14" t="s">
        <v>52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473">
        <v>0</v>
      </c>
      <c r="R83" s="473">
        <v>0</v>
      </c>
      <c r="S83" s="14" t="s">
        <v>304</v>
      </c>
      <c r="T83" s="14" t="s">
        <v>52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473">
        <v>0</v>
      </c>
      <c r="AJ83" s="473">
        <v>0</v>
      </c>
      <c r="AK83" s="14" t="s">
        <v>304</v>
      </c>
      <c r="AL83" s="14" t="s">
        <v>52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</row>
    <row r="84" spans="1:54">
      <c r="A84" s="9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5">
        <f t="shared" ref="Q84:R88" si="7">C84+E84+G84+I84+K84+M84+O84</f>
        <v>0</v>
      </c>
      <c r="R84" s="75">
        <f t="shared" si="7"/>
        <v>0</v>
      </c>
      <c r="S84" s="75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5">
        <f t="shared" ref="AI84:AJ88" si="8">U84+W84+Y84+AA84+AC84+AE84+AG84</f>
        <v>0</v>
      </c>
      <c r="AJ84" s="75">
        <f t="shared" si="8"/>
        <v>0</v>
      </c>
      <c r="AK84" s="75"/>
      <c r="AL84" s="259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85"/>
      <c r="AY84" s="74"/>
      <c r="AZ84" s="74"/>
      <c r="BA84" s="74"/>
      <c r="BB84" s="9"/>
    </row>
    <row r="85" spans="1:54">
      <c r="A85" s="9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5">
        <f t="shared" si="7"/>
        <v>0</v>
      </c>
      <c r="R85" s="75">
        <f t="shared" si="7"/>
        <v>0</v>
      </c>
      <c r="S85" s="75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5">
        <f t="shared" si="8"/>
        <v>0</v>
      </c>
      <c r="AJ85" s="75">
        <f t="shared" si="8"/>
        <v>0</v>
      </c>
      <c r="AK85" s="75"/>
      <c r="AL85" s="259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85"/>
      <c r="AY85" s="74"/>
      <c r="AZ85" s="74"/>
      <c r="BA85" s="74"/>
      <c r="BB85" s="9"/>
    </row>
    <row r="86" spans="1:54">
      <c r="A86" s="9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5">
        <f t="shared" si="7"/>
        <v>0</v>
      </c>
      <c r="R86" s="75">
        <f t="shared" si="7"/>
        <v>0</v>
      </c>
      <c r="S86" s="75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5">
        <f t="shared" si="8"/>
        <v>0</v>
      </c>
      <c r="AJ86" s="75">
        <f t="shared" si="8"/>
        <v>0</v>
      </c>
      <c r="AK86" s="75"/>
      <c r="AL86" s="259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85"/>
      <c r="AY86" s="74"/>
      <c r="AZ86" s="74"/>
      <c r="BA86" s="74"/>
      <c r="BB86" s="9"/>
    </row>
    <row r="87" spans="1:54">
      <c r="A87" s="9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5">
        <f t="shared" si="7"/>
        <v>0</v>
      </c>
      <c r="R87" s="75">
        <f t="shared" si="7"/>
        <v>0</v>
      </c>
      <c r="S87" s="75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5">
        <f t="shared" si="8"/>
        <v>0</v>
      </c>
      <c r="AJ87" s="75">
        <f t="shared" si="8"/>
        <v>0</v>
      </c>
      <c r="AK87" s="75"/>
      <c r="AL87" s="259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85"/>
      <c r="AY87" s="74"/>
      <c r="AZ87" s="74"/>
      <c r="BA87" s="74"/>
      <c r="BB87" s="9"/>
    </row>
    <row r="88" spans="1:54">
      <c r="A88" s="9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5">
        <f t="shared" si="7"/>
        <v>0</v>
      </c>
      <c r="R88" s="75">
        <f t="shared" si="7"/>
        <v>0</v>
      </c>
      <c r="S88" s="75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5">
        <f t="shared" si="8"/>
        <v>0</v>
      </c>
      <c r="AJ88" s="75">
        <f t="shared" si="8"/>
        <v>0</v>
      </c>
      <c r="AK88" s="75"/>
      <c r="AL88" s="259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85"/>
      <c r="AY88" s="74"/>
      <c r="AZ88" s="74"/>
      <c r="BA88" s="74"/>
      <c r="BB88" s="9"/>
    </row>
    <row r="89" spans="1:54" s="399" customFormat="1" ht="10.5" customHeight="1">
      <c r="B89" s="400"/>
      <c r="C89" s="400"/>
      <c r="D89" s="400"/>
      <c r="E89" s="400"/>
      <c r="F89" s="400"/>
      <c r="G89" s="400"/>
      <c r="H89" s="400"/>
      <c r="I89" s="400"/>
      <c r="J89" s="400"/>
      <c r="K89" s="400"/>
      <c r="L89" s="400"/>
      <c r="M89" s="400"/>
      <c r="N89" s="400"/>
      <c r="O89" s="400"/>
      <c r="P89" s="400"/>
      <c r="Q89" s="401"/>
      <c r="R89" s="401"/>
      <c r="S89" s="401"/>
      <c r="T89" s="400"/>
      <c r="U89" s="400"/>
      <c r="V89" s="400"/>
      <c r="W89" s="400"/>
      <c r="X89" s="400"/>
      <c r="Y89" s="400"/>
      <c r="Z89" s="400"/>
      <c r="AA89" s="400"/>
      <c r="AB89" s="400"/>
      <c r="AC89" s="400"/>
      <c r="AD89" s="400"/>
      <c r="AE89" s="400"/>
      <c r="AF89" s="400"/>
      <c r="AG89" s="400"/>
      <c r="AH89" s="400"/>
      <c r="AI89" s="401"/>
      <c r="AJ89" s="401"/>
      <c r="AK89" s="400"/>
      <c r="AL89" s="402"/>
      <c r="AM89" s="400"/>
      <c r="AN89" s="400"/>
      <c r="AO89" s="400"/>
      <c r="AP89" s="400"/>
      <c r="AQ89" s="400"/>
      <c r="AR89" s="400"/>
      <c r="AS89" s="400"/>
      <c r="AT89" s="400"/>
      <c r="AU89" s="400"/>
      <c r="AV89" s="400"/>
      <c r="AW89" s="400"/>
      <c r="AX89" s="403"/>
      <c r="AY89" s="403"/>
      <c r="AZ89" s="400"/>
    </row>
    <row r="90" spans="1:54" ht="7.5" customHeight="1"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K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58"/>
      <c r="AY90" s="158"/>
      <c r="AZ90" s="133"/>
    </row>
    <row r="91" spans="1:54">
      <c r="A91" s="108" t="s">
        <v>467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47"/>
      <c r="Q91" s="147"/>
      <c r="R91" s="147"/>
      <c r="S91" s="108" t="s">
        <v>468</v>
      </c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47"/>
      <c r="AI91" s="147"/>
      <c r="AJ91" s="108"/>
      <c r="AK91" s="255" t="s">
        <v>9</v>
      </c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86"/>
      <c r="AX91" s="86"/>
      <c r="AY91" s="108"/>
      <c r="AZ91" s="21"/>
      <c r="BA91" s="21"/>
      <c r="BB91" s="21"/>
    </row>
    <row r="92" spans="1:54">
      <c r="A92" s="108" t="s">
        <v>190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47"/>
      <c r="Q92" s="147"/>
      <c r="R92" s="147"/>
      <c r="S92" s="108" t="s">
        <v>190</v>
      </c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47"/>
      <c r="AI92" s="147"/>
      <c r="AJ92" s="108"/>
      <c r="AK92" s="255" t="s">
        <v>469</v>
      </c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86"/>
      <c r="AX92" s="86"/>
      <c r="AY92" s="108"/>
      <c r="AZ92" s="21"/>
      <c r="BA92" s="21"/>
      <c r="BB92" s="21"/>
    </row>
    <row r="93" spans="1:54">
      <c r="A93" s="108" t="s">
        <v>279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47"/>
      <c r="Q93" s="147"/>
      <c r="R93" s="147"/>
      <c r="S93" s="108" t="s">
        <v>279</v>
      </c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47"/>
      <c r="AI93" s="147"/>
      <c r="AJ93" s="108"/>
      <c r="AK93" s="255" t="s">
        <v>279</v>
      </c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86"/>
      <c r="AX93" s="86"/>
      <c r="AY93" s="108"/>
      <c r="AZ93" s="21"/>
      <c r="BA93" s="21"/>
      <c r="BB93" s="21"/>
    </row>
    <row r="94" spans="1:54"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K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58"/>
      <c r="AY94" s="158"/>
      <c r="AZ94" s="133"/>
    </row>
    <row r="95" spans="1:54">
      <c r="A95" s="134" t="s">
        <v>263</v>
      </c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49" t="s">
        <v>72</v>
      </c>
      <c r="P95" s="108"/>
      <c r="S95" s="134" t="s">
        <v>263</v>
      </c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49" t="s">
        <v>72</v>
      </c>
      <c r="AH95" s="108"/>
      <c r="AK95" s="133"/>
      <c r="AL95" s="257" t="s">
        <v>263</v>
      </c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86"/>
      <c r="AY95" s="86"/>
      <c r="AZ95" s="108"/>
    </row>
    <row r="96" spans="1:54">
      <c r="B96" s="134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49"/>
      <c r="P96" s="108"/>
      <c r="T96" s="134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49"/>
      <c r="AH96" s="108"/>
      <c r="AK96" s="133"/>
      <c r="AL96" s="257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86"/>
      <c r="AY96" s="86"/>
      <c r="AZ96" s="133"/>
    </row>
    <row r="97" spans="1:54" s="332" customFormat="1" ht="18" customHeight="1">
      <c r="A97" s="325"/>
      <c r="B97" s="367"/>
      <c r="C97" s="391" t="s">
        <v>97</v>
      </c>
      <c r="D97" s="391"/>
      <c r="E97" s="391" t="s">
        <v>98</v>
      </c>
      <c r="F97" s="391"/>
      <c r="G97" s="391" t="s">
        <v>99</v>
      </c>
      <c r="H97" s="391"/>
      <c r="I97" s="391" t="s">
        <v>100</v>
      </c>
      <c r="J97" s="391"/>
      <c r="K97" s="391" t="s">
        <v>101</v>
      </c>
      <c r="L97" s="391"/>
      <c r="M97" s="391" t="s">
        <v>102</v>
      </c>
      <c r="N97" s="391"/>
      <c r="O97" s="391" t="s">
        <v>103</v>
      </c>
      <c r="P97" s="391"/>
      <c r="Q97" s="392" t="s">
        <v>73</v>
      </c>
      <c r="R97" s="392"/>
      <c r="S97" s="397"/>
      <c r="T97" s="367"/>
      <c r="U97" s="391" t="s">
        <v>97</v>
      </c>
      <c r="V97" s="391"/>
      <c r="W97" s="391" t="s">
        <v>98</v>
      </c>
      <c r="X97" s="391"/>
      <c r="Y97" s="391" t="s">
        <v>99</v>
      </c>
      <c r="Z97" s="391"/>
      <c r="AA97" s="391" t="s">
        <v>100</v>
      </c>
      <c r="AB97" s="391"/>
      <c r="AC97" s="391" t="s">
        <v>101</v>
      </c>
      <c r="AD97" s="391"/>
      <c r="AE97" s="391" t="s">
        <v>102</v>
      </c>
      <c r="AF97" s="391"/>
      <c r="AG97" s="391" t="s">
        <v>103</v>
      </c>
      <c r="AH97" s="391"/>
      <c r="AI97" s="392" t="s">
        <v>73</v>
      </c>
      <c r="AJ97" s="392"/>
      <c r="AK97" s="344"/>
      <c r="AL97" s="367"/>
      <c r="AM97" s="574" t="s">
        <v>104</v>
      </c>
      <c r="AN97" s="574"/>
      <c r="AO97" s="574"/>
      <c r="AP97" s="574"/>
      <c r="AQ97" s="574"/>
      <c r="AR97" s="574"/>
      <c r="AS97" s="574"/>
      <c r="AT97" s="574"/>
      <c r="AU97" s="312" t="s">
        <v>47</v>
      </c>
      <c r="AV97" s="321"/>
      <c r="AW97" s="533"/>
      <c r="AX97" s="209" t="s">
        <v>442</v>
      </c>
      <c r="AY97" s="243"/>
      <c r="AZ97" s="530" t="s">
        <v>176</v>
      </c>
      <c r="BA97" s="315"/>
      <c r="BB97" s="315"/>
    </row>
    <row r="98" spans="1:54" ht="23.25" customHeight="1">
      <c r="A98" s="188" t="s">
        <v>338</v>
      </c>
      <c r="B98" s="368" t="s">
        <v>191</v>
      </c>
      <c r="C98" s="193" t="s">
        <v>257</v>
      </c>
      <c r="D98" s="193" t="s">
        <v>79</v>
      </c>
      <c r="E98" s="193" t="s">
        <v>257</v>
      </c>
      <c r="F98" s="193" t="s">
        <v>79</v>
      </c>
      <c r="G98" s="193" t="s">
        <v>257</v>
      </c>
      <c r="H98" s="193" t="s">
        <v>79</v>
      </c>
      <c r="I98" s="193" t="s">
        <v>257</v>
      </c>
      <c r="J98" s="193" t="s">
        <v>79</v>
      </c>
      <c r="K98" s="193" t="s">
        <v>257</v>
      </c>
      <c r="L98" s="193" t="s">
        <v>79</v>
      </c>
      <c r="M98" s="193" t="s">
        <v>257</v>
      </c>
      <c r="N98" s="193" t="s">
        <v>79</v>
      </c>
      <c r="O98" s="193" t="s">
        <v>257</v>
      </c>
      <c r="P98" s="193" t="s">
        <v>79</v>
      </c>
      <c r="Q98" s="195" t="s">
        <v>257</v>
      </c>
      <c r="R98" s="195" t="s">
        <v>79</v>
      </c>
      <c r="S98" s="188" t="s">
        <v>338</v>
      </c>
      <c r="T98" s="368" t="s">
        <v>191</v>
      </c>
      <c r="U98" s="193" t="s">
        <v>257</v>
      </c>
      <c r="V98" s="193" t="s">
        <v>79</v>
      </c>
      <c r="W98" s="193" t="s">
        <v>257</v>
      </c>
      <c r="X98" s="193" t="s">
        <v>79</v>
      </c>
      <c r="Y98" s="193" t="s">
        <v>257</v>
      </c>
      <c r="Z98" s="193" t="s">
        <v>79</v>
      </c>
      <c r="AA98" s="193" t="s">
        <v>257</v>
      </c>
      <c r="AB98" s="193" t="s">
        <v>79</v>
      </c>
      <c r="AC98" s="193" t="s">
        <v>257</v>
      </c>
      <c r="AD98" s="193" t="s">
        <v>79</v>
      </c>
      <c r="AE98" s="193" t="s">
        <v>257</v>
      </c>
      <c r="AF98" s="193" t="s">
        <v>79</v>
      </c>
      <c r="AG98" s="193" t="s">
        <v>257</v>
      </c>
      <c r="AH98" s="193" t="s">
        <v>79</v>
      </c>
      <c r="AI98" s="195" t="s">
        <v>257</v>
      </c>
      <c r="AJ98" s="195" t="s">
        <v>79</v>
      </c>
      <c r="AK98" s="188" t="s">
        <v>338</v>
      </c>
      <c r="AL98" s="368" t="s">
        <v>191</v>
      </c>
      <c r="AM98" s="194" t="s">
        <v>97</v>
      </c>
      <c r="AN98" s="194" t="s">
        <v>105</v>
      </c>
      <c r="AO98" s="194" t="s">
        <v>106</v>
      </c>
      <c r="AP98" s="194" t="s">
        <v>107</v>
      </c>
      <c r="AQ98" s="194" t="s">
        <v>108</v>
      </c>
      <c r="AR98" s="194" t="s">
        <v>109</v>
      </c>
      <c r="AS98" s="194" t="s">
        <v>110</v>
      </c>
      <c r="AT98" s="193" t="s">
        <v>80</v>
      </c>
      <c r="AU98" s="341" t="s">
        <v>183</v>
      </c>
      <c r="AV98" s="271" t="s">
        <v>184</v>
      </c>
      <c r="AW98" s="342" t="s">
        <v>182</v>
      </c>
      <c r="AX98" s="532" t="s">
        <v>443</v>
      </c>
      <c r="AY98" s="273" t="s">
        <v>58</v>
      </c>
      <c r="AZ98" s="531" t="s">
        <v>65</v>
      </c>
      <c r="BA98" s="342" t="s">
        <v>63</v>
      </c>
      <c r="BB98" s="398" t="s">
        <v>66</v>
      </c>
    </row>
    <row r="99" spans="1:54">
      <c r="A99" s="9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5"/>
      <c r="R99" s="75"/>
      <c r="S99" s="75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5"/>
      <c r="AJ99" s="75"/>
      <c r="AK99" s="74"/>
      <c r="AL99" s="259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85"/>
      <c r="AY99" s="85"/>
      <c r="AZ99" s="74"/>
      <c r="BA99" s="9"/>
      <c r="BB99" s="9"/>
    </row>
    <row r="100" spans="1:54" s="38" customFormat="1">
      <c r="A100" s="8"/>
      <c r="B100" s="8" t="s">
        <v>81</v>
      </c>
      <c r="C100" s="8">
        <f t="shared" ref="C100:R100" si="9">SUM(C102:C117)</f>
        <v>1494</v>
      </c>
      <c r="D100" s="8">
        <f t="shared" si="9"/>
        <v>741</v>
      </c>
      <c r="E100" s="8">
        <f t="shared" si="9"/>
        <v>571</v>
      </c>
      <c r="F100" s="8">
        <f t="shared" si="9"/>
        <v>356</v>
      </c>
      <c r="G100" s="8">
        <f t="shared" si="9"/>
        <v>39</v>
      </c>
      <c r="H100" s="8">
        <f t="shared" si="9"/>
        <v>19</v>
      </c>
      <c r="I100" s="8">
        <f t="shared" si="9"/>
        <v>526</v>
      </c>
      <c r="J100" s="8">
        <f t="shared" si="9"/>
        <v>240</v>
      </c>
      <c r="K100" s="8">
        <f t="shared" si="9"/>
        <v>759</v>
      </c>
      <c r="L100" s="8">
        <f t="shared" si="9"/>
        <v>416</v>
      </c>
      <c r="M100" s="8">
        <f t="shared" si="9"/>
        <v>22</v>
      </c>
      <c r="N100" s="8">
        <f t="shared" si="9"/>
        <v>6</v>
      </c>
      <c r="O100" s="8">
        <f t="shared" si="9"/>
        <v>333</v>
      </c>
      <c r="P100" s="8">
        <f t="shared" si="9"/>
        <v>120</v>
      </c>
      <c r="Q100" s="75">
        <f t="shared" si="9"/>
        <v>3744</v>
      </c>
      <c r="R100" s="75">
        <f t="shared" si="9"/>
        <v>1898</v>
      </c>
      <c r="S100" s="8"/>
      <c r="T100" s="8" t="s">
        <v>81</v>
      </c>
      <c r="U100" s="8">
        <f t="shared" ref="U100:AJ100" si="10">SUM(U102:U117)</f>
        <v>92</v>
      </c>
      <c r="V100" s="8">
        <f t="shared" si="10"/>
        <v>40</v>
      </c>
      <c r="W100" s="8">
        <f t="shared" si="10"/>
        <v>21</v>
      </c>
      <c r="X100" s="8">
        <f t="shared" si="10"/>
        <v>11</v>
      </c>
      <c r="Y100" s="8">
        <f t="shared" si="10"/>
        <v>0</v>
      </c>
      <c r="Z100" s="8">
        <f t="shared" si="10"/>
        <v>0</v>
      </c>
      <c r="AA100" s="8">
        <f t="shared" si="10"/>
        <v>37</v>
      </c>
      <c r="AB100" s="8">
        <f t="shared" si="10"/>
        <v>18</v>
      </c>
      <c r="AC100" s="8">
        <f t="shared" si="10"/>
        <v>185</v>
      </c>
      <c r="AD100" s="8">
        <f t="shared" si="10"/>
        <v>106</v>
      </c>
      <c r="AE100" s="8">
        <f t="shared" si="10"/>
        <v>1</v>
      </c>
      <c r="AF100" s="8">
        <f t="shared" si="10"/>
        <v>0</v>
      </c>
      <c r="AG100" s="8">
        <f t="shared" si="10"/>
        <v>67</v>
      </c>
      <c r="AH100" s="8">
        <f t="shared" si="10"/>
        <v>22</v>
      </c>
      <c r="AI100" s="75">
        <f t="shared" si="10"/>
        <v>403</v>
      </c>
      <c r="AJ100" s="75">
        <f t="shared" si="10"/>
        <v>197</v>
      </c>
      <c r="AK100" s="8"/>
      <c r="AL100" s="260" t="s">
        <v>81</v>
      </c>
      <c r="AM100" s="8">
        <f t="shared" ref="AM100:BB100" si="11">SUM(AM102:AM117)</f>
        <v>32</v>
      </c>
      <c r="AN100" s="8">
        <f t="shared" si="11"/>
        <v>12</v>
      </c>
      <c r="AO100" s="8">
        <f t="shared" si="11"/>
        <v>1</v>
      </c>
      <c r="AP100" s="8">
        <f t="shared" si="11"/>
        <v>14</v>
      </c>
      <c r="AQ100" s="8">
        <f t="shared" si="11"/>
        <v>17</v>
      </c>
      <c r="AR100" s="8">
        <f t="shared" si="11"/>
        <v>1</v>
      </c>
      <c r="AS100" s="8">
        <f t="shared" si="11"/>
        <v>9</v>
      </c>
      <c r="AT100" s="8">
        <f t="shared" si="11"/>
        <v>86</v>
      </c>
      <c r="AU100" s="8">
        <f t="shared" si="11"/>
        <v>80</v>
      </c>
      <c r="AV100" s="8">
        <f t="shared" si="11"/>
        <v>5</v>
      </c>
      <c r="AW100" s="8">
        <f t="shared" si="11"/>
        <v>85</v>
      </c>
      <c r="AX100" s="8">
        <f t="shared" si="11"/>
        <v>202</v>
      </c>
      <c r="AY100" s="8">
        <f t="shared" si="11"/>
        <v>15</v>
      </c>
      <c r="AZ100" s="8">
        <f t="shared" si="11"/>
        <v>19</v>
      </c>
      <c r="BA100" s="8">
        <f t="shared" si="11"/>
        <v>19</v>
      </c>
      <c r="BB100" s="8">
        <f t="shared" si="11"/>
        <v>0</v>
      </c>
    </row>
    <row r="101" spans="1:54">
      <c r="A101" s="9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5"/>
      <c r="R101" s="75"/>
      <c r="S101" s="75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5"/>
      <c r="AJ101" s="75"/>
      <c r="AK101" s="74"/>
      <c r="AL101" s="259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85"/>
      <c r="AY101" s="85"/>
      <c r="AZ101" s="74">
        <f>+BA101+BB101</f>
        <v>0</v>
      </c>
      <c r="BA101" s="9"/>
      <c r="BB101" s="9"/>
    </row>
    <row r="102" spans="1:54" ht="15" customHeight="1">
      <c r="A102" s="14" t="s">
        <v>307</v>
      </c>
      <c r="B102" s="14" t="s">
        <v>222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473">
        <v>0</v>
      </c>
      <c r="R102" s="473">
        <v>0</v>
      </c>
      <c r="S102" s="14" t="s">
        <v>307</v>
      </c>
      <c r="T102" s="14" t="s">
        <v>222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473">
        <v>0</v>
      </c>
      <c r="AJ102" s="473">
        <v>0</v>
      </c>
      <c r="AK102" s="14" t="s">
        <v>307</v>
      </c>
      <c r="AL102" s="14" t="s">
        <v>222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v>0</v>
      </c>
      <c r="BB102" s="14">
        <v>0</v>
      </c>
    </row>
    <row r="103" spans="1:54" ht="15" customHeight="1">
      <c r="A103" s="14" t="s">
        <v>307</v>
      </c>
      <c r="B103" s="14" t="s">
        <v>228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473">
        <v>0</v>
      </c>
      <c r="R103" s="473">
        <v>0</v>
      </c>
      <c r="S103" s="14" t="s">
        <v>307</v>
      </c>
      <c r="T103" s="14" t="s">
        <v>228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473">
        <v>0</v>
      </c>
      <c r="AJ103" s="473">
        <v>0</v>
      </c>
      <c r="AK103" s="14" t="s">
        <v>307</v>
      </c>
      <c r="AL103" s="14" t="s">
        <v>228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0</v>
      </c>
    </row>
    <row r="104" spans="1:54" ht="15" customHeight="1">
      <c r="A104" s="14" t="s">
        <v>341</v>
      </c>
      <c r="B104" s="14" t="s">
        <v>342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473">
        <v>0</v>
      </c>
      <c r="R104" s="473">
        <v>0</v>
      </c>
      <c r="S104" s="14" t="s">
        <v>341</v>
      </c>
      <c r="T104" s="14" t="s">
        <v>441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473">
        <v>0</v>
      </c>
      <c r="AJ104" s="473">
        <v>0</v>
      </c>
      <c r="AK104" s="14" t="s">
        <v>341</v>
      </c>
      <c r="AL104" s="14" t="s">
        <v>441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v>0</v>
      </c>
      <c r="BB104" s="14">
        <v>0</v>
      </c>
    </row>
    <row r="105" spans="1:54" ht="15" customHeight="1">
      <c r="A105" s="14" t="s">
        <v>341</v>
      </c>
      <c r="B105" s="14" t="s">
        <v>223</v>
      </c>
      <c r="C105" s="14">
        <v>796</v>
      </c>
      <c r="D105" s="14">
        <v>420</v>
      </c>
      <c r="E105" s="14">
        <v>299</v>
      </c>
      <c r="F105" s="14">
        <v>203</v>
      </c>
      <c r="G105" s="14">
        <v>39</v>
      </c>
      <c r="H105" s="14">
        <v>19</v>
      </c>
      <c r="I105" s="14">
        <v>340</v>
      </c>
      <c r="J105" s="14">
        <v>175</v>
      </c>
      <c r="K105" s="14">
        <v>449</v>
      </c>
      <c r="L105" s="14">
        <v>281</v>
      </c>
      <c r="M105" s="14">
        <v>22</v>
      </c>
      <c r="N105" s="14">
        <v>6</v>
      </c>
      <c r="O105" s="14">
        <v>265</v>
      </c>
      <c r="P105" s="14">
        <v>102</v>
      </c>
      <c r="Q105" s="473">
        <v>2210</v>
      </c>
      <c r="R105" s="473">
        <v>1206</v>
      </c>
      <c r="S105" s="14" t="s">
        <v>341</v>
      </c>
      <c r="T105" s="14" t="s">
        <v>223</v>
      </c>
      <c r="U105" s="14">
        <v>59</v>
      </c>
      <c r="V105" s="14">
        <v>30</v>
      </c>
      <c r="W105" s="14">
        <v>14</v>
      </c>
      <c r="X105" s="14">
        <v>8</v>
      </c>
      <c r="Y105" s="14">
        <v>0</v>
      </c>
      <c r="Z105" s="14">
        <v>0</v>
      </c>
      <c r="AA105" s="14">
        <v>26</v>
      </c>
      <c r="AB105" s="14">
        <v>13</v>
      </c>
      <c r="AC105" s="14">
        <v>100</v>
      </c>
      <c r="AD105" s="14">
        <v>70</v>
      </c>
      <c r="AE105" s="14">
        <v>1</v>
      </c>
      <c r="AF105" s="14">
        <v>0</v>
      </c>
      <c r="AG105" s="14">
        <v>55</v>
      </c>
      <c r="AH105" s="14">
        <v>18</v>
      </c>
      <c r="AI105" s="473">
        <v>255</v>
      </c>
      <c r="AJ105" s="473">
        <v>139</v>
      </c>
      <c r="AK105" s="14" t="s">
        <v>341</v>
      </c>
      <c r="AL105" s="14" t="s">
        <v>223</v>
      </c>
      <c r="AM105" s="14">
        <v>17</v>
      </c>
      <c r="AN105" s="14">
        <v>5</v>
      </c>
      <c r="AO105" s="14">
        <v>1</v>
      </c>
      <c r="AP105" s="14">
        <v>9</v>
      </c>
      <c r="AQ105" s="14">
        <v>8</v>
      </c>
      <c r="AR105" s="14">
        <v>1</v>
      </c>
      <c r="AS105" s="14">
        <v>5</v>
      </c>
      <c r="AT105" s="14">
        <v>46</v>
      </c>
      <c r="AU105" s="14">
        <v>45</v>
      </c>
      <c r="AV105" s="14">
        <v>2</v>
      </c>
      <c r="AW105" s="14">
        <v>47</v>
      </c>
      <c r="AX105" s="14">
        <v>117</v>
      </c>
      <c r="AY105" s="14">
        <v>5</v>
      </c>
      <c r="AZ105" s="14">
        <v>10</v>
      </c>
      <c r="BA105" s="14">
        <v>10</v>
      </c>
      <c r="BB105" s="14">
        <v>0</v>
      </c>
    </row>
    <row r="106" spans="1:54" ht="15" customHeight="1">
      <c r="A106" s="14" t="s">
        <v>341</v>
      </c>
      <c r="B106" s="14" t="s">
        <v>226</v>
      </c>
      <c r="C106" s="14">
        <v>64</v>
      </c>
      <c r="D106" s="14">
        <v>24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473">
        <v>64</v>
      </c>
      <c r="R106" s="473">
        <v>24</v>
      </c>
      <c r="S106" s="14" t="s">
        <v>341</v>
      </c>
      <c r="T106" s="14" t="s">
        <v>226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473">
        <v>0</v>
      </c>
      <c r="AJ106" s="473">
        <v>0</v>
      </c>
      <c r="AK106" s="14" t="s">
        <v>341</v>
      </c>
      <c r="AL106" s="14" t="s">
        <v>226</v>
      </c>
      <c r="AM106" s="14">
        <v>2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2</v>
      </c>
      <c r="AU106" s="14">
        <v>2</v>
      </c>
      <c r="AV106" s="14">
        <v>0</v>
      </c>
      <c r="AW106" s="14">
        <v>2</v>
      </c>
      <c r="AX106" s="14">
        <v>5</v>
      </c>
      <c r="AY106" s="14">
        <v>0</v>
      </c>
      <c r="AZ106" s="14">
        <v>1</v>
      </c>
      <c r="BA106" s="14">
        <v>1</v>
      </c>
      <c r="BB106" s="14">
        <v>0</v>
      </c>
    </row>
    <row r="107" spans="1:54" ht="15" customHeight="1">
      <c r="A107" s="14" t="s">
        <v>341</v>
      </c>
      <c r="B107" s="14" t="s">
        <v>227</v>
      </c>
      <c r="C107" s="14">
        <v>56</v>
      </c>
      <c r="D107" s="14">
        <v>24</v>
      </c>
      <c r="E107" s="14">
        <v>0</v>
      </c>
      <c r="F107" s="14">
        <v>0</v>
      </c>
      <c r="G107" s="14">
        <v>0</v>
      </c>
      <c r="H107" s="14">
        <v>0</v>
      </c>
      <c r="I107" s="14">
        <v>25</v>
      </c>
      <c r="J107" s="14">
        <v>13</v>
      </c>
      <c r="K107" s="14">
        <v>11</v>
      </c>
      <c r="L107" s="14">
        <v>3</v>
      </c>
      <c r="M107" s="14">
        <v>0</v>
      </c>
      <c r="N107" s="14">
        <v>0</v>
      </c>
      <c r="O107" s="14">
        <v>13</v>
      </c>
      <c r="P107" s="14">
        <v>5</v>
      </c>
      <c r="Q107" s="473">
        <v>105</v>
      </c>
      <c r="R107" s="473">
        <v>45</v>
      </c>
      <c r="S107" s="14" t="s">
        <v>341</v>
      </c>
      <c r="T107" s="14" t="s">
        <v>227</v>
      </c>
      <c r="U107" s="14">
        <v>9</v>
      </c>
      <c r="V107" s="14">
        <v>2</v>
      </c>
      <c r="W107" s="14">
        <v>0</v>
      </c>
      <c r="X107" s="14">
        <v>0</v>
      </c>
      <c r="Y107" s="14">
        <v>0</v>
      </c>
      <c r="Z107" s="14">
        <v>0</v>
      </c>
      <c r="AA107" s="14">
        <v>2</v>
      </c>
      <c r="AB107" s="14">
        <v>1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473">
        <v>11</v>
      </c>
      <c r="AJ107" s="473">
        <v>3</v>
      </c>
      <c r="AK107" s="14" t="s">
        <v>341</v>
      </c>
      <c r="AL107" s="14" t="s">
        <v>227</v>
      </c>
      <c r="AM107" s="14">
        <v>1</v>
      </c>
      <c r="AN107" s="14">
        <v>0</v>
      </c>
      <c r="AO107" s="14">
        <v>0</v>
      </c>
      <c r="AP107" s="14">
        <v>1</v>
      </c>
      <c r="AQ107" s="14">
        <v>1</v>
      </c>
      <c r="AR107" s="14">
        <v>0</v>
      </c>
      <c r="AS107" s="14">
        <v>1</v>
      </c>
      <c r="AT107" s="14">
        <v>4</v>
      </c>
      <c r="AU107" s="14">
        <v>4</v>
      </c>
      <c r="AV107" s="14">
        <v>0</v>
      </c>
      <c r="AW107" s="14">
        <v>4</v>
      </c>
      <c r="AX107" s="14">
        <v>9</v>
      </c>
      <c r="AY107" s="14">
        <v>0</v>
      </c>
      <c r="AZ107" s="14">
        <v>1</v>
      </c>
      <c r="BA107" s="14">
        <v>1</v>
      </c>
      <c r="BB107" s="14">
        <v>0</v>
      </c>
    </row>
    <row r="108" spans="1:54" ht="15" customHeight="1">
      <c r="A108" s="14" t="s">
        <v>311</v>
      </c>
      <c r="B108" s="14" t="s">
        <v>221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473">
        <v>0</v>
      </c>
      <c r="R108" s="473">
        <v>0</v>
      </c>
      <c r="S108" s="14" t="s">
        <v>311</v>
      </c>
      <c r="T108" s="14" t="s">
        <v>221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473">
        <v>0</v>
      </c>
      <c r="AJ108" s="473">
        <v>0</v>
      </c>
      <c r="AK108" s="14" t="s">
        <v>311</v>
      </c>
      <c r="AL108" s="14" t="s">
        <v>221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v>0</v>
      </c>
      <c r="BB108" s="14">
        <v>0</v>
      </c>
    </row>
    <row r="109" spans="1:54" ht="15" customHeight="1">
      <c r="A109" s="14" t="s">
        <v>311</v>
      </c>
      <c r="B109" s="14" t="s">
        <v>224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473">
        <v>0</v>
      </c>
      <c r="R109" s="473">
        <v>0</v>
      </c>
      <c r="S109" s="14" t="s">
        <v>311</v>
      </c>
      <c r="T109" s="14" t="s">
        <v>224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473">
        <v>0</v>
      </c>
      <c r="AJ109" s="473">
        <v>0</v>
      </c>
      <c r="AK109" s="14" t="s">
        <v>311</v>
      </c>
      <c r="AL109" s="14" t="s">
        <v>224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</row>
    <row r="110" spans="1:54" ht="15" customHeight="1">
      <c r="A110" s="14" t="s">
        <v>315</v>
      </c>
      <c r="B110" s="14" t="s">
        <v>219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473">
        <v>0</v>
      </c>
      <c r="R110" s="473">
        <v>0</v>
      </c>
      <c r="S110" s="14" t="s">
        <v>315</v>
      </c>
      <c r="T110" s="14" t="s">
        <v>219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473">
        <v>0</v>
      </c>
      <c r="AJ110" s="473">
        <v>0</v>
      </c>
      <c r="AK110" s="14" t="s">
        <v>315</v>
      </c>
      <c r="AL110" s="14" t="s">
        <v>219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v>0</v>
      </c>
      <c r="BB110" s="14">
        <v>0</v>
      </c>
    </row>
    <row r="111" spans="1:54" ht="15" customHeight="1">
      <c r="A111" s="14" t="s">
        <v>315</v>
      </c>
      <c r="B111" s="14" t="s">
        <v>220</v>
      </c>
      <c r="C111" s="14">
        <v>279</v>
      </c>
      <c r="D111" s="14">
        <v>141</v>
      </c>
      <c r="E111" s="14">
        <v>139</v>
      </c>
      <c r="F111" s="14">
        <v>92</v>
      </c>
      <c r="G111" s="14">
        <v>0</v>
      </c>
      <c r="H111" s="14">
        <v>0</v>
      </c>
      <c r="I111" s="14">
        <v>110</v>
      </c>
      <c r="J111" s="14">
        <v>37</v>
      </c>
      <c r="K111" s="14">
        <v>158</v>
      </c>
      <c r="L111" s="14">
        <v>74</v>
      </c>
      <c r="M111" s="14">
        <v>0</v>
      </c>
      <c r="N111" s="14">
        <v>0</v>
      </c>
      <c r="O111" s="14">
        <v>32</v>
      </c>
      <c r="P111" s="14">
        <v>9</v>
      </c>
      <c r="Q111" s="473">
        <v>718</v>
      </c>
      <c r="R111" s="473">
        <v>353</v>
      </c>
      <c r="S111" s="14" t="s">
        <v>315</v>
      </c>
      <c r="T111" s="14" t="s">
        <v>220</v>
      </c>
      <c r="U111" s="14">
        <v>10</v>
      </c>
      <c r="V111" s="14">
        <v>4</v>
      </c>
      <c r="W111" s="14">
        <v>7</v>
      </c>
      <c r="X111" s="14">
        <v>3</v>
      </c>
      <c r="Y111" s="14">
        <v>0</v>
      </c>
      <c r="Z111" s="14">
        <v>0</v>
      </c>
      <c r="AA111" s="14">
        <v>7</v>
      </c>
      <c r="AB111" s="14">
        <v>4</v>
      </c>
      <c r="AC111" s="14">
        <v>51</v>
      </c>
      <c r="AD111" s="14">
        <v>22</v>
      </c>
      <c r="AE111" s="14">
        <v>0</v>
      </c>
      <c r="AF111" s="14">
        <v>0</v>
      </c>
      <c r="AG111" s="14">
        <v>6</v>
      </c>
      <c r="AH111" s="14">
        <v>2</v>
      </c>
      <c r="AI111" s="473">
        <v>81</v>
      </c>
      <c r="AJ111" s="473">
        <v>35</v>
      </c>
      <c r="AK111" s="14" t="s">
        <v>315</v>
      </c>
      <c r="AL111" s="14" t="s">
        <v>220</v>
      </c>
      <c r="AM111" s="14">
        <v>5</v>
      </c>
      <c r="AN111" s="14">
        <v>3</v>
      </c>
      <c r="AO111" s="14">
        <v>0</v>
      </c>
      <c r="AP111" s="14">
        <v>2</v>
      </c>
      <c r="AQ111" s="14">
        <v>4</v>
      </c>
      <c r="AR111" s="14">
        <v>0</v>
      </c>
      <c r="AS111" s="14">
        <v>2</v>
      </c>
      <c r="AT111" s="14">
        <v>16</v>
      </c>
      <c r="AU111" s="14">
        <v>12</v>
      </c>
      <c r="AV111" s="14">
        <v>2</v>
      </c>
      <c r="AW111" s="14">
        <v>14</v>
      </c>
      <c r="AX111" s="14">
        <v>30</v>
      </c>
      <c r="AY111" s="14">
        <v>6</v>
      </c>
      <c r="AZ111" s="14">
        <v>2</v>
      </c>
      <c r="BA111" s="14">
        <v>2</v>
      </c>
      <c r="BB111" s="14">
        <v>0</v>
      </c>
    </row>
    <row r="112" spans="1:54" ht="15" customHeight="1">
      <c r="A112" s="14" t="s">
        <v>315</v>
      </c>
      <c r="B112" s="14" t="s">
        <v>249</v>
      </c>
      <c r="C112" s="14">
        <v>50</v>
      </c>
      <c r="D112" s="14">
        <v>21</v>
      </c>
      <c r="E112" s="14">
        <v>31</v>
      </c>
      <c r="F112" s="14">
        <v>13</v>
      </c>
      <c r="G112" s="14">
        <v>0</v>
      </c>
      <c r="H112" s="14">
        <v>0</v>
      </c>
      <c r="I112" s="14">
        <v>0</v>
      </c>
      <c r="J112" s="14">
        <v>0</v>
      </c>
      <c r="K112" s="14">
        <v>31</v>
      </c>
      <c r="L112" s="14">
        <v>10</v>
      </c>
      <c r="M112" s="14">
        <v>0</v>
      </c>
      <c r="N112" s="14">
        <v>0</v>
      </c>
      <c r="O112" s="14">
        <v>0</v>
      </c>
      <c r="P112" s="14">
        <v>0</v>
      </c>
      <c r="Q112" s="473">
        <v>112</v>
      </c>
      <c r="R112" s="473">
        <v>44</v>
      </c>
      <c r="S112" s="14" t="s">
        <v>315</v>
      </c>
      <c r="T112" s="14" t="s">
        <v>249</v>
      </c>
      <c r="U112" s="14">
        <v>2</v>
      </c>
      <c r="V112" s="14">
        <v>2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6</v>
      </c>
      <c r="AD112" s="14">
        <v>2</v>
      </c>
      <c r="AE112" s="14">
        <v>0</v>
      </c>
      <c r="AF112" s="14">
        <v>0</v>
      </c>
      <c r="AG112" s="14">
        <v>0</v>
      </c>
      <c r="AH112" s="14">
        <v>0</v>
      </c>
      <c r="AI112" s="473">
        <v>8</v>
      </c>
      <c r="AJ112" s="473">
        <v>4</v>
      </c>
      <c r="AK112" s="14" t="s">
        <v>315</v>
      </c>
      <c r="AL112" s="14" t="s">
        <v>249</v>
      </c>
      <c r="AM112" s="14">
        <v>1</v>
      </c>
      <c r="AN112" s="14">
        <v>1</v>
      </c>
      <c r="AO112" s="14">
        <v>0</v>
      </c>
      <c r="AP112" s="14">
        <v>0</v>
      </c>
      <c r="AQ112" s="14">
        <v>1</v>
      </c>
      <c r="AR112" s="14">
        <v>0</v>
      </c>
      <c r="AS112" s="14">
        <v>0</v>
      </c>
      <c r="AT112" s="14">
        <v>3</v>
      </c>
      <c r="AU112" s="14">
        <v>3</v>
      </c>
      <c r="AV112" s="14">
        <v>0</v>
      </c>
      <c r="AW112" s="14">
        <v>3</v>
      </c>
      <c r="AX112" s="14">
        <v>12</v>
      </c>
      <c r="AY112" s="14">
        <v>1</v>
      </c>
      <c r="AZ112" s="14">
        <v>1</v>
      </c>
      <c r="BA112" s="14">
        <v>1</v>
      </c>
      <c r="BB112" s="14">
        <v>0</v>
      </c>
    </row>
    <row r="113" spans="1:54" ht="15" customHeight="1">
      <c r="A113" s="14" t="s">
        <v>315</v>
      </c>
      <c r="B113" s="14" t="s">
        <v>316</v>
      </c>
      <c r="C113" s="14">
        <v>97</v>
      </c>
      <c r="D113" s="14">
        <v>44</v>
      </c>
      <c r="E113" s="14">
        <v>32</v>
      </c>
      <c r="F113" s="14">
        <v>17</v>
      </c>
      <c r="G113" s="14">
        <v>0</v>
      </c>
      <c r="H113" s="14">
        <v>0</v>
      </c>
      <c r="I113" s="14">
        <v>23</v>
      </c>
      <c r="J113" s="14">
        <v>10</v>
      </c>
      <c r="K113" s="14">
        <v>32</v>
      </c>
      <c r="L113" s="14">
        <v>21</v>
      </c>
      <c r="M113" s="14">
        <v>0</v>
      </c>
      <c r="N113" s="14">
        <v>0</v>
      </c>
      <c r="O113" s="14">
        <v>23</v>
      </c>
      <c r="P113" s="14">
        <v>4</v>
      </c>
      <c r="Q113" s="473">
        <v>207</v>
      </c>
      <c r="R113" s="473">
        <v>96</v>
      </c>
      <c r="S113" s="14" t="s">
        <v>315</v>
      </c>
      <c r="T113" s="14" t="s">
        <v>316</v>
      </c>
      <c r="U113" s="14">
        <v>1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2</v>
      </c>
      <c r="AB113" s="14">
        <v>0</v>
      </c>
      <c r="AC113" s="14">
        <v>4</v>
      </c>
      <c r="AD113" s="14">
        <v>4</v>
      </c>
      <c r="AE113" s="14">
        <v>0</v>
      </c>
      <c r="AF113" s="14">
        <v>0</v>
      </c>
      <c r="AG113" s="14">
        <v>6</v>
      </c>
      <c r="AH113" s="14">
        <v>2</v>
      </c>
      <c r="AI113" s="473">
        <v>13</v>
      </c>
      <c r="AJ113" s="473">
        <v>6</v>
      </c>
      <c r="AK113" s="14" t="s">
        <v>315</v>
      </c>
      <c r="AL113" s="14" t="s">
        <v>316</v>
      </c>
      <c r="AM113" s="14">
        <v>2</v>
      </c>
      <c r="AN113" s="14">
        <v>1</v>
      </c>
      <c r="AO113" s="14">
        <v>0</v>
      </c>
      <c r="AP113" s="14">
        <v>1</v>
      </c>
      <c r="AQ113" s="14">
        <v>1</v>
      </c>
      <c r="AR113" s="14">
        <v>0</v>
      </c>
      <c r="AS113" s="14">
        <v>1</v>
      </c>
      <c r="AT113" s="14">
        <v>6</v>
      </c>
      <c r="AU113" s="14">
        <v>6</v>
      </c>
      <c r="AV113" s="14">
        <v>0</v>
      </c>
      <c r="AW113" s="14">
        <v>6</v>
      </c>
      <c r="AX113" s="14">
        <v>8</v>
      </c>
      <c r="AY113" s="14">
        <v>0</v>
      </c>
      <c r="AZ113" s="14">
        <v>1</v>
      </c>
      <c r="BA113" s="14">
        <v>1</v>
      </c>
      <c r="BB113" s="14">
        <v>0</v>
      </c>
    </row>
    <row r="114" spans="1:54" ht="15" customHeight="1">
      <c r="A114" s="14" t="s">
        <v>315</v>
      </c>
      <c r="B114" s="14" t="s">
        <v>317</v>
      </c>
      <c r="C114" s="14">
        <v>28</v>
      </c>
      <c r="D114" s="14">
        <v>13</v>
      </c>
      <c r="E114" s="14">
        <v>23</v>
      </c>
      <c r="F114" s="14">
        <v>10</v>
      </c>
      <c r="G114" s="14">
        <v>0</v>
      </c>
      <c r="H114" s="14">
        <v>0</v>
      </c>
      <c r="I114" s="14">
        <v>0</v>
      </c>
      <c r="J114" s="14">
        <v>0</v>
      </c>
      <c r="K114" s="14">
        <v>26</v>
      </c>
      <c r="L114" s="14">
        <v>11</v>
      </c>
      <c r="M114" s="14">
        <v>0</v>
      </c>
      <c r="N114" s="14">
        <v>0</v>
      </c>
      <c r="O114" s="14">
        <v>0</v>
      </c>
      <c r="P114" s="14">
        <v>0</v>
      </c>
      <c r="Q114" s="473">
        <v>77</v>
      </c>
      <c r="R114" s="473">
        <v>34</v>
      </c>
      <c r="S114" s="14" t="s">
        <v>315</v>
      </c>
      <c r="T114" s="14" t="s">
        <v>317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5</v>
      </c>
      <c r="AD114" s="14">
        <v>2</v>
      </c>
      <c r="AE114" s="14">
        <v>0</v>
      </c>
      <c r="AF114" s="14">
        <v>0</v>
      </c>
      <c r="AG114" s="14">
        <v>0</v>
      </c>
      <c r="AH114" s="14">
        <v>0</v>
      </c>
      <c r="AI114" s="473">
        <v>5</v>
      </c>
      <c r="AJ114" s="473">
        <v>2</v>
      </c>
      <c r="AK114" s="14" t="s">
        <v>315</v>
      </c>
      <c r="AL114" s="14" t="s">
        <v>317</v>
      </c>
      <c r="AM114" s="14">
        <v>1</v>
      </c>
      <c r="AN114" s="14">
        <v>1</v>
      </c>
      <c r="AO114" s="14">
        <v>0</v>
      </c>
      <c r="AP114" s="14">
        <v>0</v>
      </c>
      <c r="AQ114" s="14">
        <v>1</v>
      </c>
      <c r="AR114" s="14">
        <v>0</v>
      </c>
      <c r="AS114" s="14">
        <v>0</v>
      </c>
      <c r="AT114" s="14">
        <v>3</v>
      </c>
      <c r="AU114" s="14">
        <v>3</v>
      </c>
      <c r="AV114" s="14">
        <v>0</v>
      </c>
      <c r="AW114" s="14">
        <v>3</v>
      </c>
      <c r="AX114" s="14">
        <v>7</v>
      </c>
      <c r="AY114" s="14">
        <v>0</v>
      </c>
      <c r="AZ114" s="14">
        <v>1</v>
      </c>
      <c r="BA114" s="14">
        <v>1</v>
      </c>
      <c r="BB114" s="14">
        <v>0</v>
      </c>
    </row>
    <row r="115" spans="1:54" ht="15" customHeight="1">
      <c r="A115" s="14" t="s">
        <v>315</v>
      </c>
      <c r="B115" s="14" t="s">
        <v>225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473">
        <v>0</v>
      </c>
      <c r="R115" s="473">
        <v>0</v>
      </c>
      <c r="S115" s="14" t="s">
        <v>315</v>
      </c>
      <c r="T115" s="14" t="s">
        <v>225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473">
        <v>0</v>
      </c>
      <c r="AJ115" s="473">
        <v>0</v>
      </c>
      <c r="AK115" s="14" t="s">
        <v>315</v>
      </c>
      <c r="AL115" s="14" t="s">
        <v>225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v>0</v>
      </c>
      <c r="BB115" s="14">
        <v>0</v>
      </c>
    </row>
    <row r="116" spans="1:54" ht="15" customHeight="1">
      <c r="A116" s="14" t="s">
        <v>315</v>
      </c>
      <c r="B116" s="14" t="s">
        <v>250</v>
      </c>
      <c r="C116" s="14">
        <v>124</v>
      </c>
      <c r="D116" s="14">
        <v>54</v>
      </c>
      <c r="E116" s="14">
        <v>47</v>
      </c>
      <c r="F116" s="14">
        <v>21</v>
      </c>
      <c r="G116" s="14">
        <v>0</v>
      </c>
      <c r="H116" s="14">
        <v>0</v>
      </c>
      <c r="I116" s="14">
        <v>28</v>
      </c>
      <c r="J116" s="14">
        <v>5</v>
      </c>
      <c r="K116" s="14">
        <v>52</v>
      </c>
      <c r="L116" s="14">
        <v>16</v>
      </c>
      <c r="M116" s="14">
        <v>0</v>
      </c>
      <c r="N116" s="14">
        <v>0</v>
      </c>
      <c r="O116" s="14">
        <v>0</v>
      </c>
      <c r="P116" s="14">
        <v>0</v>
      </c>
      <c r="Q116" s="473">
        <v>251</v>
      </c>
      <c r="R116" s="473">
        <v>96</v>
      </c>
      <c r="S116" s="14" t="s">
        <v>315</v>
      </c>
      <c r="T116" s="14" t="s">
        <v>250</v>
      </c>
      <c r="U116" s="14">
        <v>11</v>
      </c>
      <c r="V116" s="14">
        <v>2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19</v>
      </c>
      <c r="AD116" s="14">
        <v>6</v>
      </c>
      <c r="AE116" s="14">
        <v>0</v>
      </c>
      <c r="AF116" s="14">
        <v>0</v>
      </c>
      <c r="AG116" s="14">
        <v>0</v>
      </c>
      <c r="AH116" s="14">
        <v>0</v>
      </c>
      <c r="AI116" s="473">
        <v>30</v>
      </c>
      <c r="AJ116" s="473">
        <v>8</v>
      </c>
      <c r="AK116" s="14" t="s">
        <v>315</v>
      </c>
      <c r="AL116" s="14" t="s">
        <v>250</v>
      </c>
      <c r="AM116" s="14">
        <v>3</v>
      </c>
      <c r="AN116" s="14">
        <v>1</v>
      </c>
      <c r="AO116" s="14">
        <v>0</v>
      </c>
      <c r="AP116" s="14">
        <v>1</v>
      </c>
      <c r="AQ116" s="14">
        <v>1</v>
      </c>
      <c r="AR116" s="14">
        <v>0</v>
      </c>
      <c r="AS116" s="14">
        <v>0</v>
      </c>
      <c r="AT116" s="14">
        <v>6</v>
      </c>
      <c r="AU116" s="14">
        <v>5</v>
      </c>
      <c r="AV116" s="14">
        <v>1</v>
      </c>
      <c r="AW116" s="14">
        <v>6</v>
      </c>
      <c r="AX116" s="14">
        <v>14</v>
      </c>
      <c r="AY116" s="14">
        <v>3</v>
      </c>
      <c r="AZ116" s="14">
        <v>2</v>
      </c>
      <c r="BA116" s="14">
        <v>2</v>
      </c>
      <c r="BB116" s="14">
        <v>0</v>
      </c>
    </row>
    <row r="117" spans="1:54">
      <c r="A117" s="9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5">
        <f>C117+E117+G117+I117+K117+M117+O117</f>
        <v>0</v>
      </c>
      <c r="R117" s="75">
        <f>D117+F117+H117+J117+L117+N117+P117</f>
        <v>0</v>
      </c>
      <c r="S117" s="75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5">
        <f>U117+W117+Y117+AA117+AC117+AE117+AG117</f>
        <v>0</v>
      </c>
      <c r="AJ117" s="75">
        <f>V117+X117+Z117+AB117+AD117+AF117+AH117</f>
        <v>0</v>
      </c>
      <c r="AK117" s="75"/>
      <c r="AL117" s="259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85"/>
      <c r="AY117" s="85"/>
      <c r="AZ117" s="74"/>
      <c r="BA117" s="9"/>
      <c r="BB117" s="9"/>
    </row>
    <row r="118" spans="1:54" s="399" customFormat="1">
      <c r="B118" s="400"/>
      <c r="C118" s="400"/>
      <c r="D118" s="400"/>
      <c r="E118" s="400"/>
      <c r="F118" s="400"/>
      <c r="G118" s="400"/>
      <c r="H118" s="400"/>
      <c r="I118" s="400"/>
      <c r="J118" s="400"/>
      <c r="K118" s="400"/>
      <c r="L118" s="400"/>
      <c r="M118" s="400"/>
      <c r="N118" s="400"/>
      <c r="O118" s="400"/>
      <c r="P118" s="400"/>
      <c r="Q118" s="401"/>
      <c r="R118" s="401"/>
      <c r="S118" s="401"/>
      <c r="T118" s="400"/>
      <c r="U118" s="400"/>
      <c r="V118" s="400"/>
      <c r="W118" s="400"/>
      <c r="X118" s="400"/>
      <c r="Y118" s="400"/>
      <c r="Z118" s="400"/>
      <c r="AA118" s="400"/>
      <c r="AB118" s="400"/>
      <c r="AC118" s="400"/>
      <c r="AD118" s="400"/>
      <c r="AE118" s="400"/>
      <c r="AF118" s="400"/>
      <c r="AG118" s="400"/>
      <c r="AH118" s="400"/>
      <c r="AI118" s="401"/>
      <c r="AJ118" s="401"/>
      <c r="AK118" s="401"/>
      <c r="AL118" s="402"/>
      <c r="AM118" s="400"/>
      <c r="AN118" s="400"/>
      <c r="AO118" s="400"/>
      <c r="AP118" s="400"/>
      <c r="AQ118" s="400"/>
      <c r="AR118" s="400"/>
      <c r="AS118" s="400"/>
      <c r="AT118" s="400"/>
      <c r="AU118" s="400"/>
      <c r="AV118" s="400"/>
      <c r="AW118" s="400"/>
      <c r="AX118" s="403"/>
      <c r="AY118" s="403"/>
      <c r="AZ118" s="400"/>
    </row>
    <row r="119" spans="1:54"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54"/>
      <c r="R119" s="154"/>
      <c r="S119" s="154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54"/>
      <c r="AJ119" s="154"/>
      <c r="AK119" s="140"/>
      <c r="AL119" s="262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03"/>
      <c r="AY119" s="103"/>
      <c r="AZ119" s="140"/>
    </row>
    <row r="120" spans="1:54">
      <c r="A120" s="108" t="s">
        <v>470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47"/>
      <c r="Q120" s="147"/>
      <c r="R120" s="147"/>
      <c r="S120" s="108" t="s">
        <v>471</v>
      </c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47"/>
      <c r="AI120" s="147"/>
      <c r="AJ120" s="108"/>
      <c r="AK120" s="255" t="s">
        <v>10</v>
      </c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86"/>
      <c r="AX120" s="86"/>
      <c r="AY120" s="108"/>
      <c r="AZ120" s="21"/>
      <c r="BA120" s="21"/>
      <c r="BB120" s="21"/>
    </row>
    <row r="121" spans="1:54">
      <c r="A121" s="108" t="s">
        <v>190</v>
      </c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47"/>
      <c r="Q121" s="147"/>
      <c r="R121" s="147"/>
      <c r="S121" s="108" t="s">
        <v>190</v>
      </c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47"/>
      <c r="AI121" s="147"/>
      <c r="AJ121" s="108"/>
      <c r="AK121" s="255" t="s">
        <v>469</v>
      </c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86"/>
      <c r="AX121" s="86"/>
      <c r="AY121" s="108"/>
      <c r="AZ121" s="21"/>
      <c r="BA121" s="21"/>
      <c r="BB121" s="21"/>
    </row>
    <row r="122" spans="1:54">
      <c r="A122" s="108" t="s">
        <v>279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47"/>
      <c r="Q122" s="147"/>
      <c r="R122" s="147"/>
      <c r="S122" s="108" t="s">
        <v>279</v>
      </c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47"/>
      <c r="AI122" s="147"/>
      <c r="AJ122" s="108"/>
      <c r="AK122" s="255" t="s">
        <v>279</v>
      </c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86"/>
      <c r="AX122" s="86"/>
      <c r="AY122" s="108"/>
      <c r="AZ122" s="21"/>
      <c r="BA122" s="21"/>
      <c r="BB122" s="21"/>
    </row>
    <row r="123" spans="1:54"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K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58"/>
      <c r="AY123" s="158"/>
      <c r="AZ123" s="133"/>
    </row>
    <row r="124" spans="1:54">
      <c r="A124" s="134" t="s">
        <v>264</v>
      </c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49" t="s">
        <v>72</v>
      </c>
      <c r="P124" s="108"/>
      <c r="S124" s="134" t="s">
        <v>264</v>
      </c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  <c r="AF124" s="133"/>
      <c r="AG124" s="149" t="s">
        <v>72</v>
      </c>
      <c r="AH124" s="108"/>
      <c r="AK124" s="133"/>
      <c r="AL124" s="257" t="s">
        <v>264</v>
      </c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86"/>
      <c r="AY124" s="86"/>
      <c r="AZ124" s="108"/>
    </row>
    <row r="125" spans="1:54">
      <c r="B125" s="134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49"/>
      <c r="P125" s="108"/>
      <c r="T125" s="134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  <c r="AF125" s="133"/>
      <c r="AG125" s="149"/>
      <c r="AH125" s="108"/>
      <c r="AK125" s="133"/>
      <c r="AL125" s="257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86"/>
      <c r="AY125" s="86"/>
      <c r="AZ125" s="133"/>
    </row>
    <row r="126" spans="1:54" s="332" customFormat="1" ht="18" customHeight="1">
      <c r="A126" s="325"/>
      <c r="B126" s="367"/>
      <c r="C126" s="391" t="s">
        <v>97</v>
      </c>
      <c r="D126" s="391"/>
      <c r="E126" s="391" t="s">
        <v>98</v>
      </c>
      <c r="F126" s="391"/>
      <c r="G126" s="391" t="s">
        <v>99</v>
      </c>
      <c r="H126" s="391"/>
      <c r="I126" s="391" t="s">
        <v>100</v>
      </c>
      <c r="J126" s="391"/>
      <c r="K126" s="391" t="s">
        <v>101</v>
      </c>
      <c r="L126" s="391"/>
      <c r="M126" s="391" t="s">
        <v>102</v>
      </c>
      <c r="N126" s="391"/>
      <c r="O126" s="391" t="s">
        <v>103</v>
      </c>
      <c r="P126" s="391"/>
      <c r="Q126" s="392" t="s">
        <v>73</v>
      </c>
      <c r="R126" s="392"/>
      <c r="S126" s="397"/>
      <c r="T126" s="367"/>
      <c r="U126" s="391" t="s">
        <v>97</v>
      </c>
      <c r="V126" s="391"/>
      <c r="W126" s="391" t="s">
        <v>98</v>
      </c>
      <c r="X126" s="391"/>
      <c r="Y126" s="391" t="s">
        <v>99</v>
      </c>
      <c r="Z126" s="391"/>
      <c r="AA126" s="391" t="s">
        <v>100</v>
      </c>
      <c r="AB126" s="391"/>
      <c r="AC126" s="391" t="s">
        <v>101</v>
      </c>
      <c r="AD126" s="391"/>
      <c r="AE126" s="391" t="s">
        <v>102</v>
      </c>
      <c r="AF126" s="391"/>
      <c r="AG126" s="391" t="s">
        <v>103</v>
      </c>
      <c r="AH126" s="391"/>
      <c r="AI126" s="392" t="s">
        <v>73</v>
      </c>
      <c r="AJ126" s="392"/>
      <c r="AK126" s="344"/>
      <c r="AL126" s="367"/>
      <c r="AM126" s="574" t="s">
        <v>104</v>
      </c>
      <c r="AN126" s="574"/>
      <c r="AO126" s="574"/>
      <c r="AP126" s="574"/>
      <c r="AQ126" s="574"/>
      <c r="AR126" s="574"/>
      <c r="AS126" s="574"/>
      <c r="AT126" s="574"/>
      <c r="AU126" s="312" t="s">
        <v>47</v>
      </c>
      <c r="AV126" s="321"/>
      <c r="AW126" s="533"/>
      <c r="AX126" s="209" t="s">
        <v>442</v>
      </c>
      <c r="AY126" s="243"/>
      <c r="AZ126" s="315" t="s">
        <v>176</v>
      </c>
      <c r="BA126" s="315"/>
      <c r="BB126" s="315"/>
    </row>
    <row r="127" spans="1:54" ht="23.25" customHeight="1">
      <c r="A127" s="188" t="s">
        <v>338</v>
      </c>
      <c r="B127" s="368" t="s">
        <v>191</v>
      </c>
      <c r="C127" s="193" t="s">
        <v>257</v>
      </c>
      <c r="D127" s="193" t="s">
        <v>79</v>
      </c>
      <c r="E127" s="193" t="s">
        <v>257</v>
      </c>
      <c r="F127" s="193" t="s">
        <v>79</v>
      </c>
      <c r="G127" s="193" t="s">
        <v>257</v>
      </c>
      <c r="H127" s="193" t="s">
        <v>79</v>
      </c>
      <c r="I127" s="193" t="s">
        <v>257</v>
      </c>
      <c r="J127" s="193" t="s">
        <v>79</v>
      </c>
      <c r="K127" s="193" t="s">
        <v>257</v>
      </c>
      <c r="L127" s="193" t="s">
        <v>79</v>
      </c>
      <c r="M127" s="193" t="s">
        <v>257</v>
      </c>
      <c r="N127" s="193" t="s">
        <v>79</v>
      </c>
      <c r="O127" s="193" t="s">
        <v>257</v>
      </c>
      <c r="P127" s="193" t="s">
        <v>79</v>
      </c>
      <c r="Q127" s="195" t="s">
        <v>257</v>
      </c>
      <c r="R127" s="195" t="s">
        <v>79</v>
      </c>
      <c r="S127" s="188" t="s">
        <v>338</v>
      </c>
      <c r="T127" s="368" t="s">
        <v>191</v>
      </c>
      <c r="U127" s="193" t="s">
        <v>257</v>
      </c>
      <c r="V127" s="193" t="s">
        <v>79</v>
      </c>
      <c r="W127" s="193" t="s">
        <v>257</v>
      </c>
      <c r="X127" s="193" t="s">
        <v>79</v>
      </c>
      <c r="Y127" s="193" t="s">
        <v>257</v>
      </c>
      <c r="Z127" s="193" t="s">
        <v>79</v>
      </c>
      <c r="AA127" s="193" t="s">
        <v>257</v>
      </c>
      <c r="AB127" s="193" t="s">
        <v>79</v>
      </c>
      <c r="AC127" s="193" t="s">
        <v>257</v>
      </c>
      <c r="AD127" s="193" t="s">
        <v>79</v>
      </c>
      <c r="AE127" s="193" t="s">
        <v>257</v>
      </c>
      <c r="AF127" s="193" t="s">
        <v>79</v>
      </c>
      <c r="AG127" s="193" t="s">
        <v>257</v>
      </c>
      <c r="AH127" s="193" t="s">
        <v>79</v>
      </c>
      <c r="AI127" s="195" t="s">
        <v>257</v>
      </c>
      <c r="AJ127" s="195" t="s">
        <v>79</v>
      </c>
      <c r="AK127" s="188" t="s">
        <v>338</v>
      </c>
      <c r="AL127" s="368" t="s">
        <v>191</v>
      </c>
      <c r="AM127" s="194" t="s">
        <v>97</v>
      </c>
      <c r="AN127" s="194" t="s">
        <v>105</v>
      </c>
      <c r="AO127" s="194" t="s">
        <v>106</v>
      </c>
      <c r="AP127" s="194" t="s">
        <v>107</v>
      </c>
      <c r="AQ127" s="194" t="s">
        <v>108</v>
      </c>
      <c r="AR127" s="194" t="s">
        <v>109</v>
      </c>
      <c r="AS127" s="194" t="s">
        <v>110</v>
      </c>
      <c r="AT127" s="193" t="s">
        <v>80</v>
      </c>
      <c r="AU127" s="341" t="s">
        <v>183</v>
      </c>
      <c r="AV127" s="271" t="s">
        <v>184</v>
      </c>
      <c r="AW127" s="342" t="s">
        <v>182</v>
      </c>
      <c r="AX127" s="532" t="s">
        <v>443</v>
      </c>
      <c r="AY127" s="273" t="s">
        <v>58</v>
      </c>
      <c r="AZ127" s="398" t="s">
        <v>65</v>
      </c>
      <c r="BA127" s="342" t="s">
        <v>63</v>
      </c>
      <c r="BB127" s="398" t="s">
        <v>66</v>
      </c>
    </row>
    <row r="128" spans="1:54">
      <c r="A128" s="9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5"/>
      <c r="R128" s="75"/>
      <c r="S128" s="75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5"/>
      <c r="AJ128" s="75"/>
      <c r="AK128" s="74"/>
      <c r="AL128" s="259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85"/>
      <c r="AY128" s="85"/>
      <c r="AZ128" s="74"/>
      <c r="BA128" s="9"/>
      <c r="BB128" s="9"/>
    </row>
    <row r="129" spans="1:54" s="38" customFormat="1">
      <c r="A129" s="8"/>
      <c r="B129" s="8" t="s">
        <v>81</v>
      </c>
      <c r="C129" s="75">
        <f t="shared" ref="C129:R129" si="12">SUM(C131:C146)</f>
        <v>1974</v>
      </c>
      <c r="D129" s="75">
        <f t="shared" si="12"/>
        <v>1048</v>
      </c>
      <c r="E129" s="75">
        <f t="shared" si="12"/>
        <v>1066</v>
      </c>
      <c r="F129" s="75">
        <f t="shared" si="12"/>
        <v>610</v>
      </c>
      <c r="G129" s="75">
        <f t="shared" si="12"/>
        <v>296</v>
      </c>
      <c r="H129" s="75">
        <f t="shared" si="12"/>
        <v>114</v>
      </c>
      <c r="I129" s="75">
        <f t="shared" si="12"/>
        <v>843</v>
      </c>
      <c r="J129" s="75">
        <f t="shared" si="12"/>
        <v>385</v>
      </c>
      <c r="K129" s="75">
        <f t="shared" si="12"/>
        <v>1532</v>
      </c>
      <c r="L129" s="75">
        <f t="shared" si="12"/>
        <v>851</v>
      </c>
      <c r="M129" s="75">
        <f t="shared" si="12"/>
        <v>41</v>
      </c>
      <c r="N129" s="75">
        <f t="shared" si="12"/>
        <v>12</v>
      </c>
      <c r="O129" s="75">
        <f t="shared" si="12"/>
        <v>565</v>
      </c>
      <c r="P129" s="75">
        <f t="shared" si="12"/>
        <v>209</v>
      </c>
      <c r="Q129" s="75">
        <f t="shared" si="12"/>
        <v>6317</v>
      </c>
      <c r="R129" s="75">
        <f t="shared" si="12"/>
        <v>3229</v>
      </c>
      <c r="S129" s="75"/>
      <c r="T129" s="8" t="s">
        <v>81</v>
      </c>
      <c r="U129" s="75">
        <f t="shared" ref="U129:AJ129" si="13">SUM(U131:U146)</f>
        <v>97</v>
      </c>
      <c r="V129" s="75">
        <f t="shared" si="13"/>
        <v>45</v>
      </c>
      <c r="W129" s="75">
        <f t="shared" si="13"/>
        <v>15</v>
      </c>
      <c r="X129" s="75">
        <f t="shared" si="13"/>
        <v>9</v>
      </c>
      <c r="Y129" s="75">
        <f t="shared" si="13"/>
        <v>4</v>
      </c>
      <c r="Z129" s="75">
        <f t="shared" si="13"/>
        <v>2</v>
      </c>
      <c r="AA129" s="75">
        <f t="shared" si="13"/>
        <v>12</v>
      </c>
      <c r="AB129" s="75">
        <f t="shared" si="13"/>
        <v>4</v>
      </c>
      <c r="AC129" s="75">
        <f t="shared" si="13"/>
        <v>358</v>
      </c>
      <c r="AD129" s="75">
        <f t="shared" si="13"/>
        <v>189</v>
      </c>
      <c r="AE129" s="75">
        <f t="shared" si="13"/>
        <v>4</v>
      </c>
      <c r="AF129" s="75">
        <f t="shared" si="13"/>
        <v>0</v>
      </c>
      <c r="AG129" s="75">
        <f t="shared" si="13"/>
        <v>160</v>
      </c>
      <c r="AH129" s="75">
        <f t="shared" si="13"/>
        <v>44</v>
      </c>
      <c r="AI129" s="75">
        <f t="shared" si="13"/>
        <v>650</v>
      </c>
      <c r="AJ129" s="75">
        <f t="shared" si="13"/>
        <v>293</v>
      </c>
      <c r="AK129" s="75"/>
      <c r="AL129" s="260" t="s">
        <v>81</v>
      </c>
      <c r="AM129" s="75">
        <f t="shared" ref="AM129:BB129" si="14">SUM(AM131:AM146)</f>
        <v>39</v>
      </c>
      <c r="AN129" s="75">
        <f t="shared" si="14"/>
        <v>20</v>
      </c>
      <c r="AO129" s="75">
        <f t="shared" si="14"/>
        <v>4</v>
      </c>
      <c r="AP129" s="75">
        <f t="shared" si="14"/>
        <v>18</v>
      </c>
      <c r="AQ129" s="75">
        <f t="shared" si="14"/>
        <v>31</v>
      </c>
      <c r="AR129" s="75">
        <f t="shared" si="14"/>
        <v>3</v>
      </c>
      <c r="AS129" s="75">
        <f t="shared" si="14"/>
        <v>19</v>
      </c>
      <c r="AT129" s="75">
        <f t="shared" si="14"/>
        <v>134</v>
      </c>
      <c r="AU129" s="75">
        <f t="shared" si="14"/>
        <v>149</v>
      </c>
      <c r="AV129" s="75">
        <f t="shared" si="14"/>
        <v>4</v>
      </c>
      <c r="AW129" s="75">
        <f t="shared" si="14"/>
        <v>153</v>
      </c>
      <c r="AX129" s="75">
        <f t="shared" si="14"/>
        <v>303</v>
      </c>
      <c r="AY129" s="75">
        <f t="shared" si="14"/>
        <v>32</v>
      </c>
      <c r="AZ129" s="75">
        <f t="shared" si="14"/>
        <v>24</v>
      </c>
      <c r="BA129" s="75">
        <f t="shared" si="14"/>
        <v>23</v>
      </c>
      <c r="BB129" s="75">
        <f t="shared" si="14"/>
        <v>1</v>
      </c>
    </row>
    <row r="130" spans="1:54">
      <c r="A130" s="9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5"/>
      <c r="R130" s="75"/>
      <c r="S130" s="75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5"/>
      <c r="AJ130" s="75"/>
      <c r="AK130" s="74"/>
      <c r="AL130" s="259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85"/>
      <c r="AY130" s="85"/>
      <c r="AZ130" s="74"/>
      <c r="BA130" s="9"/>
      <c r="BB130" s="9"/>
    </row>
    <row r="131" spans="1:54" ht="15" customHeight="1">
      <c r="A131" s="14" t="s">
        <v>318</v>
      </c>
      <c r="B131" s="14" t="s">
        <v>251</v>
      </c>
      <c r="C131" s="14">
        <v>584</v>
      </c>
      <c r="D131" s="14">
        <v>267</v>
      </c>
      <c r="E131" s="14">
        <v>309</v>
      </c>
      <c r="F131" s="14">
        <v>149</v>
      </c>
      <c r="G131" s="14">
        <v>0</v>
      </c>
      <c r="H131" s="14">
        <v>0</v>
      </c>
      <c r="I131" s="14">
        <v>482</v>
      </c>
      <c r="J131" s="14">
        <v>244</v>
      </c>
      <c r="K131" s="14">
        <v>504</v>
      </c>
      <c r="L131" s="14">
        <v>240</v>
      </c>
      <c r="M131" s="14">
        <v>0</v>
      </c>
      <c r="N131" s="14">
        <v>0</v>
      </c>
      <c r="O131" s="14">
        <v>130</v>
      </c>
      <c r="P131" s="14">
        <v>45</v>
      </c>
      <c r="Q131" s="473">
        <v>2009</v>
      </c>
      <c r="R131" s="473">
        <v>945</v>
      </c>
      <c r="S131" s="14" t="s">
        <v>318</v>
      </c>
      <c r="T131" s="14" t="s">
        <v>251</v>
      </c>
      <c r="U131" s="14">
        <v>13</v>
      </c>
      <c r="V131" s="14">
        <v>6</v>
      </c>
      <c r="W131" s="14">
        <v>1</v>
      </c>
      <c r="X131" s="14">
        <v>1</v>
      </c>
      <c r="Y131" s="14">
        <v>0</v>
      </c>
      <c r="Z131" s="14">
        <v>0</v>
      </c>
      <c r="AA131" s="14">
        <v>6</v>
      </c>
      <c r="AB131" s="14">
        <v>3</v>
      </c>
      <c r="AC131" s="14">
        <v>147</v>
      </c>
      <c r="AD131" s="14">
        <v>80</v>
      </c>
      <c r="AE131" s="14">
        <v>0</v>
      </c>
      <c r="AF131" s="14">
        <v>0</v>
      </c>
      <c r="AG131" s="14">
        <v>27</v>
      </c>
      <c r="AH131" s="14">
        <v>8</v>
      </c>
      <c r="AI131" s="473">
        <v>194</v>
      </c>
      <c r="AJ131" s="473">
        <v>98</v>
      </c>
      <c r="AK131" s="14" t="s">
        <v>318</v>
      </c>
      <c r="AL131" s="14" t="s">
        <v>251</v>
      </c>
      <c r="AM131" s="14">
        <v>10</v>
      </c>
      <c r="AN131" s="14">
        <v>5</v>
      </c>
      <c r="AO131" s="14">
        <v>0</v>
      </c>
      <c r="AP131" s="14">
        <v>9</v>
      </c>
      <c r="AQ131" s="14">
        <v>10</v>
      </c>
      <c r="AR131" s="14">
        <v>0</v>
      </c>
      <c r="AS131" s="14">
        <v>5</v>
      </c>
      <c r="AT131" s="14">
        <v>39</v>
      </c>
      <c r="AU131" s="14">
        <v>48</v>
      </c>
      <c r="AV131" s="14">
        <v>0</v>
      </c>
      <c r="AW131" s="14">
        <v>48</v>
      </c>
      <c r="AX131" s="14">
        <v>76</v>
      </c>
      <c r="AY131" s="14">
        <v>4</v>
      </c>
      <c r="AZ131" s="14">
        <v>5</v>
      </c>
      <c r="BA131" s="14">
        <v>5</v>
      </c>
      <c r="BB131" s="14">
        <v>0</v>
      </c>
    </row>
    <row r="132" spans="1:54" ht="15" customHeight="1">
      <c r="A132" s="14" t="s">
        <v>318</v>
      </c>
      <c r="B132" s="14" t="s">
        <v>48</v>
      </c>
      <c r="C132" s="14">
        <v>166</v>
      </c>
      <c r="D132" s="14">
        <v>95</v>
      </c>
      <c r="E132" s="14">
        <v>62</v>
      </c>
      <c r="F132" s="14">
        <v>34</v>
      </c>
      <c r="G132" s="14">
        <v>88</v>
      </c>
      <c r="H132" s="14">
        <v>40</v>
      </c>
      <c r="I132" s="14">
        <v>11</v>
      </c>
      <c r="J132" s="14">
        <v>9</v>
      </c>
      <c r="K132" s="14">
        <v>76</v>
      </c>
      <c r="L132" s="14">
        <v>43</v>
      </c>
      <c r="M132" s="14">
        <v>0</v>
      </c>
      <c r="N132" s="14">
        <v>0</v>
      </c>
      <c r="O132" s="14">
        <v>18</v>
      </c>
      <c r="P132" s="14">
        <v>2</v>
      </c>
      <c r="Q132" s="473">
        <v>421</v>
      </c>
      <c r="R132" s="473">
        <v>223</v>
      </c>
      <c r="S132" s="14" t="s">
        <v>318</v>
      </c>
      <c r="T132" s="14" t="s">
        <v>48</v>
      </c>
      <c r="U132" s="14">
        <v>24</v>
      </c>
      <c r="V132" s="14">
        <v>9</v>
      </c>
      <c r="W132" s="14">
        <v>0</v>
      </c>
      <c r="X132" s="14">
        <v>0</v>
      </c>
      <c r="Y132" s="14">
        <v>2</v>
      </c>
      <c r="Z132" s="14">
        <v>2</v>
      </c>
      <c r="AA132" s="14">
        <v>0</v>
      </c>
      <c r="AB132" s="14">
        <v>0</v>
      </c>
      <c r="AC132" s="14">
        <v>18</v>
      </c>
      <c r="AD132" s="14">
        <v>9</v>
      </c>
      <c r="AE132" s="14">
        <v>0</v>
      </c>
      <c r="AF132" s="14">
        <v>0</v>
      </c>
      <c r="AG132" s="14">
        <v>7</v>
      </c>
      <c r="AH132" s="14">
        <v>1</v>
      </c>
      <c r="AI132" s="473">
        <v>51</v>
      </c>
      <c r="AJ132" s="473">
        <v>21</v>
      </c>
      <c r="AK132" s="14" t="s">
        <v>318</v>
      </c>
      <c r="AL132" s="14" t="s">
        <v>48</v>
      </c>
      <c r="AM132" s="14">
        <v>4</v>
      </c>
      <c r="AN132" s="14">
        <v>1</v>
      </c>
      <c r="AO132" s="14">
        <v>1</v>
      </c>
      <c r="AP132" s="14">
        <v>1</v>
      </c>
      <c r="AQ132" s="14">
        <v>2</v>
      </c>
      <c r="AR132" s="14">
        <v>0</v>
      </c>
      <c r="AS132" s="14">
        <v>1</v>
      </c>
      <c r="AT132" s="14">
        <v>10</v>
      </c>
      <c r="AU132" s="14">
        <v>10</v>
      </c>
      <c r="AV132" s="14">
        <v>0</v>
      </c>
      <c r="AW132" s="14">
        <v>10</v>
      </c>
      <c r="AX132" s="14">
        <v>11</v>
      </c>
      <c r="AY132" s="14">
        <v>0</v>
      </c>
      <c r="AZ132" s="14">
        <v>2</v>
      </c>
      <c r="BA132" s="14">
        <v>2</v>
      </c>
      <c r="BB132" s="14">
        <v>0</v>
      </c>
    </row>
    <row r="133" spans="1:54" ht="15" customHeight="1">
      <c r="A133" s="14" t="s">
        <v>318</v>
      </c>
      <c r="B133" s="14" t="s">
        <v>229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473">
        <v>0</v>
      </c>
      <c r="R133" s="473">
        <v>0</v>
      </c>
      <c r="S133" s="14" t="s">
        <v>318</v>
      </c>
      <c r="T133" s="14" t="s">
        <v>229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473">
        <v>0</v>
      </c>
      <c r="AJ133" s="473">
        <v>0</v>
      </c>
      <c r="AK133" s="14" t="s">
        <v>318</v>
      </c>
      <c r="AL133" s="14" t="s">
        <v>229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0</v>
      </c>
    </row>
    <row r="134" spans="1:54" ht="15" customHeight="1">
      <c r="A134" s="14" t="s">
        <v>318</v>
      </c>
      <c r="B134" s="14" t="s">
        <v>230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473">
        <v>0</v>
      </c>
      <c r="R134" s="473">
        <v>0</v>
      </c>
      <c r="S134" s="14" t="s">
        <v>318</v>
      </c>
      <c r="T134" s="14" t="s">
        <v>230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473">
        <v>0</v>
      </c>
      <c r="AJ134" s="473">
        <v>0</v>
      </c>
      <c r="AK134" s="14" t="s">
        <v>318</v>
      </c>
      <c r="AL134" s="14" t="s">
        <v>230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</row>
    <row r="135" spans="1:54" ht="15" customHeight="1">
      <c r="A135" s="14" t="s">
        <v>318</v>
      </c>
      <c r="B135" s="14" t="s">
        <v>49</v>
      </c>
      <c r="C135" s="14">
        <v>224</v>
      </c>
      <c r="D135" s="14">
        <v>133</v>
      </c>
      <c r="E135" s="14">
        <v>119</v>
      </c>
      <c r="F135" s="14">
        <v>70</v>
      </c>
      <c r="G135" s="14">
        <v>34</v>
      </c>
      <c r="H135" s="14">
        <v>21</v>
      </c>
      <c r="I135" s="14">
        <v>78</v>
      </c>
      <c r="J135" s="14">
        <v>35</v>
      </c>
      <c r="K135" s="14">
        <v>163</v>
      </c>
      <c r="L135" s="14">
        <v>102</v>
      </c>
      <c r="M135" s="14">
        <v>1</v>
      </c>
      <c r="N135" s="14">
        <v>0</v>
      </c>
      <c r="O135" s="14">
        <v>33</v>
      </c>
      <c r="P135" s="14">
        <v>7</v>
      </c>
      <c r="Q135" s="473">
        <v>652</v>
      </c>
      <c r="R135" s="473">
        <v>368</v>
      </c>
      <c r="S135" s="14" t="s">
        <v>318</v>
      </c>
      <c r="T135" s="14" t="s">
        <v>49</v>
      </c>
      <c r="U135" s="14">
        <v>6</v>
      </c>
      <c r="V135" s="14">
        <v>4</v>
      </c>
      <c r="W135" s="14">
        <v>2</v>
      </c>
      <c r="X135" s="14">
        <v>1</v>
      </c>
      <c r="Y135" s="14">
        <v>0</v>
      </c>
      <c r="Z135" s="14">
        <v>0</v>
      </c>
      <c r="AA135" s="14">
        <v>0</v>
      </c>
      <c r="AB135" s="14">
        <v>0</v>
      </c>
      <c r="AC135" s="14">
        <v>23</v>
      </c>
      <c r="AD135" s="14">
        <v>12</v>
      </c>
      <c r="AE135" s="14">
        <v>1</v>
      </c>
      <c r="AF135" s="14">
        <v>0</v>
      </c>
      <c r="AG135" s="14">
        <v>12</v>
      </c>
      <c r="AH135" s="14">
        <v>4</v>
      </c>
      <c r="AI135" s="473">
        <v>44</v>
      </c>
      <c r="AJ135" s="473">
        <v>21</v>
      </c>
      <c r="AK135" s="14" t="s">
        <v>318</v>
      </c>
      <c r="AL135" s="14" t="s">
        <v>49</v>
      </c>
      <c r="AM135" s="14">
        <v>6</v>
      </c>
      <c r="AN135" s="14">
        <v>3</v>
      </c>
      <c r="AO135" s="14">
        <v>1</v>
      </c>
      <c r="AP135" s="14">
        <v>2</v>
      </c>
      <c r="AQ135" s="14">
        <v>5</v>
      </c>
      <c r="AR135" s="14">
        <v>1</v>
      </c>
      <c r="AS135" s="14">
        <v>2</v>
      </c>
      <c r="AT135" s="14">
        <v>20</v>
      </c>
      <c r="AU135" s="14">
        <v>20</v>
      </c>
      <c r="AV135" s="14">
        <v>0</v>
      </c>
      <c r="AW135" s="14">
        <v>20</v>
      </c>
      <c r="AX135" s="14">
        <v>26</v>
      </c>
      <c r="AY135" s="14">
        <v>3</v>
      </c>
      <c r="AZ135" s="14">
        <v>5</v>
      </c>
      <c r="BA135" s="14">
        <v>5</v>
      </c>
      <c r="BB135" s="14">
        <v>0</v>
      </c>
    </row>
    <row r="136" spans="1:54" ht="15" customHeight="1">
      <c r="A136" s="14" t="s">
        <v>319</v>
      </c>
      <c r="B136" s="14" t="s">
        <v>320</v>
      </c>
      <c r="C136" s="14">
        <v>25</v>
      </c>
      <c r="D136" s="14">
        <v>11</v>
      </c>
      <c r="E136" s="14">
        <v>49</v>
      </c>
      <c r="F136" s="14">
        <v>32</v>
      </c>
      <c r="G136" s="14">
        <v>0</v>
      </c>
      <c r="H136" s="14">
        <v>0</v>
      </c>
      <c r="I136" s="14">
        <v>28</v>
      </c>
      <c r="J136" s="14">
        <v>9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473">
        <v>102</v>
      </c>
      <c r="R136" s="473">
        <v>52</v>
      </c>
      <c r="S136" s="14" t="s">
        <v>319</v>
      </c>
      <c r="T136" s="14" t="s">
        <v>320</v>
      </c>
      <c r="U136" s="14">
        <v>2</v>
      </c>
      <c r="V136" s="14">
        <v>2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473">
        <v>2</v>
      </c>
      <c r="AJ136" s="473">
        <v>2</v>
      </c>
      <c r="AK136" s="14" t="s">
        <v>319</v>
      </c>
      <c r="AL136" s="14" t="s">
        <v>320</v>
      </c>
      <c r="AM136" s="14">
        <v>1</v>
      </c>
      <c r="AN136" s="14">
        <v>1</v>
      </c>
      <c r="AO136" s="14">
        <v>0</v>
      </c>
      <c r="AP136" s="14">
        <v>1</v>
      </c>
      <c r="AQ136" s="14">
        <v>0</v>
      </c>
      <c r="AR136" s="14">
        <v>0</v>
      </c>
      <c r="AS136" s="14">
        <v>0</v>
      </c>
      <c r="AT136" s="14">
        <v>3</v>
      </c>
      <c r="AU136" s="14">
        <v>3</v>
      </c>
      <c r="AV136" s="14">
        <v>0</v>
      </c>
      <c r="AW136" s="14">
        <v>3</v>
      </c>
      <c r="AX136" s="14">
        <v>11</v>
      </c>
      <c r="AY136" s="14">
        <v>0</v>
      </c>
      <c r="AZ136" s="14">
        <v>1</v>
      </c>
      <c r="BA136" s="14">
        <v>1</v>
      </c>
      <c r="BB136" s="14">
        <v>0</v>
      </c>
    </row>
    <row r="137" spans="1:54" ht="15" customHeight="1">
      <c r="A137" s="14" t="s">
        <v>319</v>
      </c>
      <c r="B137" s="14" t="s">
        <v>321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473">
        <v>0</v>
      </c>
      <c r="R137" s="473">
        <v>0</v>
      </c>
      <c r="S137" s="14" t="s">
        <v>319</v>
      </c>
      <c r="T137" s="14" t="s">
        <v>321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473">
        <v>0</v>
      </c>
      <c r="AJ137" s="473">
        <v>0</v>
      </c>
      <c r="AK137" s="14" t="s">
        <v>319</v>
      </c>
      <c r="AL137" s="14" t="s">
        <v>321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</row>
    <row r="138" spans="1:54" ht="15" customHeight="1">
      <c r="A138" s="14" t="s">
        <v>319</v>
      </c>
      <c r="B138" s="14" t="s">
        <v>252</v>
      </c>
      <c r="C138" s="14">
        <v>91</v>
      </c>
      <c r="D138" s="14">
        <v>53</v>
      </c>
      <c r="E138" s="14">
        <v>86</v>
      </c>
      <c r="F138" s="14">
        <v>51</v>
      </c>
      <c r="G138" s="14">
        <v>0</v>
      </c>
      <c r="H138" s="14">
        <v>0</v>
      </c>
      <c r="I138" s="14">
        <v>46</v>
      </c>
      <c r="J138" s="14">
        <v>13</v>
      </c>
      <c r="K138" s="14">
        <v>60</v>
      </c>
      <c r="L138" s="14">
        <v>37</v>
      </c>
      <c r="M138" s="14">
        <v>0</v>
      </c>
      <c r="N138" s="14">
        <v>0</v>
      </c>
      <c r="O138" s="14">
        <v>22</v>
      </c>
      <c r="P138" s="14">
        <v>13</v>
      </c>
      <c r="Q138" s="473">
        <v>305</v>
      </c>
      <c r="R138" s="473">
        <v>167</v>
      </c>
      <c r="S138" s="14" t="s">
        <v>319</v>
      </c>
      <c r="T138" s="14" t="s">
        <v>252</v>
      </c>
      <c r="U138" s="14">
        <v>16</v>
      </c>
      <c r="V138" s="14">
        <v>12</v>
      </c>
      <c r="W138" s="14">
        <v>2</v>
      </c>
      <c r="X138" s="14">
        <v>1</v>
      </c>
      <c r="Y138" s="14">
        <v>0</v>
      </c>
      <c r="Z138" s="14">
        <v>0</v>
      </c>
      <c r="AA138" s="14">
        <v>3</v>
      </c>
      <c r="AB138" s="14">
        <v>1</v>
      </c>
      <c r="AC138" s="14">
        <v>5</v>
      </c>
      <c r="AD138" s="14">
        <v>4</v>
      </c>
      <c r="AE138" s="14">
        <v>0</v>
      </c>
      <c r="AF138" s="14">
        <v>0</v>
      </c>
      <c r="AG138" s="14">
        <v>1</v>
      </c>
      <c r="AH138" s="14">
        <v>1</v>
      </c>
      <c r="AI138" s="473">
        <v>27</v>
      </c>
      <c r="AJ138" s="473">
        <v>19</v>
      </c>
      <c r="AK138" s="14" t="s">
        <v>319</v>
      </c>
      <c r="AL138" s="14" t="s">
        <v>252</v>
      </c>
      <c r="AM138" s="14">
        <v>2</v>
      </c>
      <c r="AN138" s="14">
        <v>2</v>
      </c>
      <c r="AO138" s="14">
        <v>0</v>
      </c>
      <c r="AP138" s="14">
        <v>1</v>
      </c>
      <c r="AQ138" s="14">
        <v>1</v>
      </c>
      <c r="AR138" s="14">
        <v>0</v>
      </c>
      <c r="AS138" s="14">
        <v>1</v>
      </c>
      <c r="AT138" s="14">
        <v>7</v>
      </c>
      <c r="AU138" s="14">
        <v>7</v>
      </c>
      <c r="AV138" s="14">
        <v>0</v>
      </c>
      <c r="AW138" s="14">
        <v>7</v>
      </c>
      <c r="AX138" s="14">
        <v>16</v>
      </c>
      <c r="AY138" s="14">
        <v>5</v>
      </c>
      <c r="AZ138" s="14">
        <v>1</v>
      </c>
      <c r="BA138" s="14">
        <v>1</v>
      </c>
      <c r="BB138" s="14">
        <v>0</v>
      </c>
    </row>
    <row r="139" spans="1:54" ht="15" customHeight="1">
      <c r="A139" s="14" t="s">
        <v>319</v>
      </c>
      <c r="B139" s="14" t="s">
        <v>322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473">
        <v>0</v>
      </c>
      <c r="R139" s="473">
        <v>0</v>
      </c>
      <c r="S139" s="14" t="s">
        <v>319</v>
      </c>
      <c r="T139" s="14" t="s">
        <v>322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473">
        <v>0</v>
      </c>
      <c r="AJ139" s="473">
        <v>0</v>
      </c>
      <c r="AK139" s="14" t="s">
        <v>319</v>
      </c>
      <c r="AL139" s="14" t="s">
        <v>322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</row>
    <row r="140" spans="1:54" ht="15" customHeight="1">
      <c r="A140" s="14" t="s">
        <v>319</v>
      </c>
      <c r="B140" s="14" t="s">
        <v>253</v>
      </c>
      <c r="C140" s="14">
        <v>27</v>
      </c>
      <c r="D140" s="14">
        <v>17</v>
      </c>
      <c r="E140" s="14">
        <v>11</v>
      </c>
      <c r="F140" s="14">
        <v>6</v>
      </c>
      <c r="G140" s="14">
        <v>0</v>
      </c>
      <c r="H140" s="14">
        <v>0</v>
      </c>
      <c r="I140" s="14">
        <v>0</v>
      </c>
      <c r="J140" s="14">
        <v>0</v>
      </c>
      <c r="K140" s="14">
        <v>8</v>
      </c>
      <c r="L140" s="14">
        <v>3</v>
      </c>
      <c r="M140" s="14">
        <v>0</v>
      </c>
      <c r="N140" s="14">
        <v>0</v>
      </c>
      <c r="O140" s="14">
        <v>0</v>
      </c>
      <c r="P140" s="14">
        <v>0</v>
      </c>
      <c r="Q140" s="473">
        <v>46</v>
      </c>
      <c r="R140" s="473">
        <v>26</v>
      </c>
      <c r="S140" s="14" t="s">
        <v>319</v>
      </c>
      <c r="T140" s="14" t="s">
        <v>253</v>
      </c>
      <c r="U140" s="14">
        <v>2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473">
        <v>2</v>
      </c>
      <c r="AJ140" s="473">
        <v>0</v>
      </c>
      <c r="AK140" s="14" t="s">
        <v>319</v>
      </c>
      <c r="AL140" s="14" t="s">
        <v>253</v>
      </c>
      <c r="AM140" s="14">
        <v>1</v>
      </c>
      <c r="AN140" s="14">
        <v>1</v>
      </c>
      <c r="AO140" s="14">
        <v>0</v>
      </c>
      <c r="AP140" s="14">
        <v>0</v>
      </c>
      <c r="AQ140" s="14">
        <v>1</v>
      </c>
      <c r="AR140" s="14">
        <v>0</v>
      </c>
      <c r="AS140" s="14">
        <v>0</v>
      </c>
      <c r="AT140" s="14">
        <v>3</v>
      </c>
      <c r="AU140" s="14">
        <v>8</v>
      </c>
      <c r="AV140" s="14">
        <v>0</v>
      </c>
      <c r="AW140" s="14">
        <v>8</v>
      </c>
      <c r="AX140" s="14">
        <v>9</v>
      </c>
      <c r="AY140" s="14">
        <v>0</v>
      </c>
      <c r="AZ140" s="14">
        <v>1</v>
      </c>
      <c r="BA140" s="14">
        <v>1</v>
      </c>
      <c r="BB140" s="14">
        <v>0</v>
      </c>
    </row>
    <row r="141" spans="1:54" ht="15" customHeight="1">
      <c r="A141" s="14" t="s">
        <v>319</v>
      </c>
      <c r="B141" s="14" t="s">
        <v>234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473">
        <v>0</v>
      </c>
      <c r="R141" s="473">
        <v>0</v>
      </c>
      <c r="S141" s="14" t="s">
        <v>319</v>
      </c>
      <c r="T141" s="14" t="s">
        <v>234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473">
        <v>0</v>
      </c>
      <c r="AJ141" s="473">
        <v>0</v>
      </c>
      <c r="AK141" s="14" t="s">
        <v>319</v>
      </c>
      <c r="AL141" s="14" t="s">
        <v>234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14">
        <v>0</v>
      </c>
      <c r="AT141" s="14">
        <v>0</v>
      </c>
      <c r="AU141" s="14">
        <v>0</v>
      </c>
      <c r="AV141" s="14">
        <v>0</v>
      </c>
      <c r="AW141" s="14">
        <v>0</v>
      </c>
      <c r="AX141" s="14">
        <v>0</v>
      </c>
      <c r="AY141" s="14">
        <v>0</v>
      </c>
      <c r="AZ141" s="14">
        <v>0</v>
      </c>
      <c r="BA141" s="14">
        <v>0</v>
      </c>
      <c r="BB141" s="14">
        <v>0</v>
      </c>
    </row>
    <row r="142" spans="1:54" ht="15" customHeight="1">
      <c r="A142" s="14" t="s">
        <v>440</v>
      </c>
      <c r="B142" s="14" t="s">
        <v>231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473">
        <v>0</v>
      </c>
      <c r="R142" s="473">
        <v>0</v>
      </c>
      <c r="S142" s="14" t="s">
        <v>345</v>
      </c>
      <c r="T142" s="14" t="s">
        <v>231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473">
        <v>0</v>
      </c>
      <c r="AJ142" s="473">
        <v>0</v>
      </c>
      <c r="AK142" s="14" t="s">
        <v>345</v>
      </c>
      <c r="AL142" s="14" t="s">
        <v>231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14">
        <v>0</v>
      </c>
      <c r="AT142" s="14">
        <v>0</v>
      </c>
      <c r="AU142" s="14"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v>0</v>
      </c>
      <c r="BB142" s="14">
        <v>0</v>
      </c>
    </row>
    <row r="143" spans="1:54" ht="15" customHeight="1">
      <c r="A143" s="14" t="s">
        <v>440</v>
      </c>
      <c r="B143" s="14" t="s">
        <v>232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473">
        <v>0</v>
      </c>
      <c r="R143" s="473">
        <v>0</v>
      </c>
      <c r="S143" s="14" t="s">
        <v>345</v>
      </c>
      <c r="T143" s="14" t="s">
        <v>232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473">
        <v>0</v>
      </c>
      <c r="AJ143" s="473">
        <v>0</v>
      </c>
      <c r="AK143" s="14" t="s">
        <v>345</v>
      </c>
      <c r="AL143" s="14" t="s">
        <v>232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B143" s="14">
        <v>0</v>
      </c>
    </row>
    <row r="144" spans="1:54" ht="15" customHeight="1">
      <c r="A144" s="14" t="s">
        <v>440</v>
      </c>
      <c r="B144" s="14" t="s">
        <v>174</v>
      </c>
      <c r="C144" s="14">
        <v>857</v>
      </c>
      <c r="D144" s="14">
        <v>472</v>
      </c>
      <c r="E144" s="14">
        <v>430</v>
      </c>
      <c r="F144" s="14">
        <v>268</v>
      </c>
      <c r="G144" s="14">
        <v>174</v>
      </c>
      <c r="H144" s="14">
        <v>53</v>
      </c>
      <c r="I144" s="14">
        <v>198</v>
      </c>
      <c r="J144" s="14">
        <v>75</v>
      </c>
      <c r="K144" s="14">
        <v>721</v>
      </c>
      <c r="L144" s="14">
        <v>426</v>
      </c>
      <c r="M144" s="14">
        <v>40</v>
      </c>
      <c r="N144" s="14">
        <v>12</v>
      </c>
      <c r="O144" s="14">
        <v>362</v>
      </c>
      <c r="P144" s="14">
        <v>142</v>
      </c>
      <c r="Q144" s="473">
        <v>2782</v>
      </c>
      <c r="R144" s="473">
        <v>1448</v>
      </c>
      <c r="S144" s="14" t="s">
        <v>345</v>
      </c>
      <c r="T144" s="14" t="s">
        <v>174</v>
      </c>
      <c r="U144" s="14">
        <v>34</v>
      </c>
      <c r="V144" s="14">
        <v>12</v>
      </c>
      <c r="W144" s="14">
        <v>10</v>
      </c>
      <c r="X144" s="14">
        <v>6</v>
      </c>
      <c r="Y144" s="14">
        <v>2</v>
      </c>
      <c r="Z144" s="14">
        <v>0</v>
      </c>
      <c r="AA144" s="14">
        <v>3</v>
      </c>
      <c r="AB144" s="14">
        <v>0</v>
      </c>
      <c r="AC144" s="14">
        <v>165</v>
      </c>
      <c r="AD144" s="14">
        <v>84</v>
      </c>
      <c r="AE144" s="14">
        <v>3</v>
      </c>
      <c r="AF144" s="14">
        <v>0</v>
      </c>
      <c r="AG144" s="14">
        <v>113</v>
      </c>
      <c r="AH144" s="14">
        <v>30</v>
      </c>
      <c r="AI144" s="473">
        <v>330</v>
      </c>
      <c r="AJ144" s="473">
        <v>132</v>
      </c>
      <c r="AK144" s="14" t="s">
        <v>345</v>
      </c>
      <c r="AL144" s="14" t="s">
        <v>174</v>
      </c>
      <c r="AM144" s="14">
        <v>15</v>
      </c>
      <c r="AN144" s="14">
        <v>7</v>
      </c>
      <c r="AO144" s="14">
        <v>2</v>
      </c>
      <c r="AP144" s="14">
        <v>4</v>
      </c>
      <c r="AQ144" s="14">
        <v>12</v>
      </c>
      <c r="AR144" s="14">
        <v>2</v>
      </c>
      <c r="AS144" s="14">
        <v>10</v>
      </c>
      <c r="AT144" s="14">
        <v>52</v>
      </c>
      <c r="AU144" s="14">
        <v>53</v>
      </c>
      <c r="AV144" s="14">
        <v>4</v>
      </c>
      <c r="AW144" s="14">
        <v>57</v>
      </c>
      <c r="AX144" s="14">
        <v>154</v>
      </c>
      <c r="AY144" s="14">
        <v>20</v>
      </c>
      <c r="AZ144" s="14">
        <v>9</v>
      </c>
      <c r="BA144" s="14">
        <v>8</v>
      </c>
      <c r="BB144" s="14">
        <v>1</v>
      </c>
    </row>
    <row r="145" spans="1:54" ht="15" customHeight="1">
      <c r="A145" s="14" t="s">
        <v>440</v>
      </c>
      <c r="B145" s="14" t="s">
        <v>233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473">
        <v>0</v>
      </c>
      <c r="R145" s="473">
        <v>0</v>
      </c>
      <c r="S145" s="14" t="s">
        <v>345</v>
      </c>
      <c r="T145" s="14" t="s">
        <v>233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473">
        <v>0</v>
      </c>
      <c r="AJ145" s="473">
        <v>0</v>
      </c>
      <c r="AK145" s="14" t="s">
        <v>345</v>
      </c>
      <c r="AL145" s="14" t="s">
        <v>233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14">
        <v>0</v>
      </c>
    </row>
    <row r="146" spans="1:54" ht="15" customHeight="1">
      <c r="A146" s="14" t="s">
        <v>440</v>
      </c>
      <c r="B146" s="14" t="s">
        <v>325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473">
        <v>0</v>
      </c>
      <c r="R146" s="473">
        <v>0</v>
      </c>
      <c r="S146" s="14" t="s">
        <v>345</v>
      </c>
      <c r="T146" s="14" t="s">
        <v>325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473">
        <v>0</v>
      </c>
      <c r="AJ146" s="473">
        <v>0</v>
      </c>
      <c r="AK146" s="14" t="s">
        <v>345</v>
      </c>
      <c r="AL146" s="14" t="s">
        <v>325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</row>
    <row r="147" spans="1:54">
      <c r="A147" s="35"/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53"/>
      <c r="R147" s="153"/>
      <c r="S147" s="153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53"/>
      <c r="AJ147" s="153"/>
      <c r="AK147" s="153"/>
      <c r="AL147" s="261"/>
      <c r="AM147" s="137"/>
      <c r="AN147" s="137"/>
      <c r="AO147" s="137"/>
      <c r="AP147" s="137"/>
      <c r="AQ147" s="137"/>
      <c r="AR147" s="137"/>
      <c r="AS147" s="137"/>
      <c r="AT147" s="137"/>
      <c r="AU147" s="137"/>
      <c r="AV147" s="137"/>
      <c r="AW147" s="137"/>
      <c r="AX147" s="162"/>
      <c r="AY147" s="162"/>
      <c r="AZ147" s="137"/>
      <c r="BA147" s="35"/>
      <c r="BB147" s="35"/>
    </row>
    <row r="148" spans="1:54"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54"/>
      <c r="R148" s="154"/>
      <c r="S148" s="154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54"/>
      <c r="AJ148" s="154"/>
      <c r="AK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03"/>
      <c r="AY148" s="103"/>
      <c r="AZ148" s="133"/>
    </row>
    <row r="149" spans="1:54">
      <c r="A149" s="126" t="s">
        <v>472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55"/>
      <c r="Q149" s="155"/>
      <c r="R149" s="155"/>
      <c r="S149" s="108" t="s">
        <v>473</v>
      </c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47"/>
      <c r="AI149" s="147"/>
      <c r="AJ149" s="108"/>
      <c r="AK149" s="255" t="s">
        <v>11</v>
      </c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86"/>
      <c r="AX149" s="86"/>
      <c r="AY149" s="108"/>
      <c r="AZ149" s="21"/>
      <c r="BA149" s="21"/>
      <c r="BB149" s="21"/>
    </row>
    <row r="150" spans="1:54">
      <c r="A150" s="126" t="s">
        <v>190</v>
      </c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55"/>
      <c r="Q150" s="155"/>
      <c r="R150" s="155"/>
      <c r="S150" s="108" t="s">
        <v>190</v>
      </c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47"/>
      <c r="AI150" s="147"/>
      <c r="AJ150" s="108"/>
      <c r="AK150" s="255" t="s">
        <v>469</v>
      </c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86"/>
      <c r="AX150" s="86"/>
      <c r="AY150" s="108"/>
      <c r="AZ150" s="21"/>
      <c r="BA150" s="21"/>
      <c r="BB150" s="21"/>
    </row>
    <row r="151" spans="1:54">
      <c r="A151" s="126" t="s">
        <v>279</v>
      </c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55"/>
      <c r="Q151" s="155"/>
      <c r="R151" s="155"/>
      <c r="S151" s="108" t="s">
        <v>279</v>
      </c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47"/>
      <c r="AI151" s="147"/>
      <c r="AJ151" s="108"/>
      <c r="AK151" s="255" t="s">
        <v>279</v>
      </c>
      <c r="AL151" s="108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86"/>
      <c r="AX151" s="86"/>
      <c r="AY151" s="108"/>
      <c r="AZ151" s="21"/>
      <c r="BA151" s="21"/>
      <c r="BB151" s="21"/>
    </row>
    <row r="152" spans="1:54"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54"/>
      <c r="R152" s="154"/>
      <c r="S152" s="154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  <c r="AH152" s="133"/>
      <c r="AK152" s="133"/>
      <c r="AM152" s="133"/>
      <c r="AN152" s="133"/>
      <c r="AO152" s="133"/>
      <c r="AP152" s="133"/>
      <c r="AQ152" s="133"/>
      <c r="AR152" s="133"/>
      <c r="AS152" s="133"/>
      <c r="AT152" s="133"/>
      <c r="AU152" s="133"/>
      <c r="AV152" s="133"/>
      <c r="AW152" s="133"/>
      <c r="AX152" s="158"/>
      <c r="AY152" s="158"/>
      <c r="AZ152" s="133"/>
    </row>
    <row r="153" spans="1:54" s="36" customFormat="1">
      <c r="A153" s="156" t="s">
        <v>265</v>
      </c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57" t="s">
        <v>72</v>
      </c>
      <c r="P153" s="126"/>
      <c r="Q153" s="154"/>
      <c r="R153" s="154"/>
      <c r="S153" s="156" t="s">
        <v>265</v>
      </c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57" t="s">
        <v>72</v>
      </c>
      <c r="AH153" s="126"/>
      <c r="AI153" s="154"/>
      <c r="AJ153" s="154"/>
      <c r="AK153" s="140"/>
      <c r="AL153" s="263" t="s">
        <v>265</v>
      </c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04"/>
      <c r="AY153" s="104"/>
      <c r="AZ153" s="126"/>
    </row>
    <row r="154" spans="1:54" s="36" customFormat="1">
      <c r="B154" s="156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57"/>
      <c r="P154" s="126"/>
      <c r="Q154" s="154"/>
      <c r="R154" s="154"/>
      <c r="S154" s="154"/>
      <c r="T154" s="156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57"/>
      <c r="AH154" s="126"/>
      <c r="AI154" s="154"/>
      <c r="AJ154" s="154"/>
      <c r="AK154" s="140"/>
      <c r="AL154" s="263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04"/>
      <c r="AY154" s="104"/>
      <c r="AZ154" s="140"/>
    </row>
    <row r="155" spans="1:54" s="332" customFormat="1" ht="18" customHeight="1">
      <c r="A155" s="325"/>
      <c r="B155" s="367"/>
      <c r="C155" s="391" t="s">
        <v>97</v>
      </c>
      <c r="D155" s="391"/>
      <c r="E155" s="391" t="s">
        <v>98</v>
      </c>
      <c r="F155" s="391"/>
      <c r="G155" s="391" t="s">
        <v>99</v>
      </c>
      <c r="H155" s="391"/>
      <c r="I155" s="391" t="s">
        <v>100</v>
      </c>
      <c r="J155" s="391"/>
      <c r="K155" s="391" t="s">
        <v>101</v>
      </c>
      <c r="L155" s="391"/>
      <c r="M155" s="391" t="s">
        <v>102</v>
      </c>
      <c r="N155" s="391"/>
      <c r="O155" s="391" t="s">
        <v>103</v>
      </c>
      <c r="P155" s="391"/>
      <c r="Q155" s="392" t="s">
        <v>73</v>
      </c>
      <c r="R155" s="392"/>
      <c r="S155" s="397"/>
      <c r="T155" s="367"/>
      <c r="U155" s="391" t="s">
        <v>97</v>
      </c>
      <c r="V155" s="391"/>
      <c r="W155" s="391" t="s">
        <v>98</v>
      </c>
      <c r="X155" s="391"/>
      <c r="Y155" s="391" t="s">
        <v>99</v>
      </c>
      <c r="Z155" s="391"/>
      <c r="AA155" s="391" t="s">
        <v>100</v>
      </c>
      <c r="AB155" s="391"/>
      <c r="AC155" s="391" t="s">
        <v>101</v>
      </c>
      <c r="AD155" s="391"/>
      <c r="AE155" s="391" t="s">
        <v>102</v>
      </c>
      <c r="AF155" s="391"/>
      <c r="AG155" s="391" t="s">
        <v>103</v>
      </c>
      <c r="AH155" s="391"/>
      <c r="AI155" s="392" t="s">
        <v>73</v>
      </c>
      <c r="AJ155" s="392"/>
      <c r="AK155" s="344"/>
      <c r="AL155" s="367"/>
      <c r="AM155" s="574" t="s">
        <v>104</v>
      </c>
      <c r="AN155" s="574"/>
      <c r="AO155" s="574"/>
      <c r="AP155" s="574"/>
      <c r="AQ155" s="574"/>
      <c r="AR155" s="574"/>
      <c r="AS155" s="574"/>
      <c r="AT155" s="574"/>
      <c r="AU155" s="312" t="s">
        <v>47</v>
      </c>
      <c r="AV155" s="321"/>
      <c r="AW155" s="533"/>
      <c r="AX155" s="209" t="s">
        <v>442</v>
      </c>
      <c r="AY155" s="243"/>
      <c r="AZ155" s="315" t="s">
        <v>176</v>
      </c>
      <c r="BA155" s="315"/>
      <c r="BB155" s="315"/>
    </row>
    <row r="156" spans="1:54" ht="23.25" customHeight="1">
      <c r="A156" s="188" t="s">
        <v>338</v>
      </c>
      <c r="B156" s="368" t="s">
        <v>191</v>
      </c>
      <c r="C156" s="193" t="s">
        <v>257</v>
      </c>
      <c r="D156" s="193" t="s">
        <v>79</v>
      </c>
      <c r="E156" s="193" t="s">
        <v>257</v>
      </c>
      <c r="F156" s="193" t="s">
        <v>79</v>
      </c>
      <c r="G156" s="193" t="s">
        <v>257</v>
      </c>
      <c r="H156" s="193" t="s">
        <v>79</v>
      </c>
      <c r="I156" s="193" t="s">
        <v>257</v>
      </c>
      <c r="J156" s="193" t="s">
        <v>79</v>
      </c>
      <c r="K156" s="193" t="s">
        <v>257</v>
      </c>
      <c r="L156" s="193" t="s">
        <v>79</v>
      </c>
      <c r="M156" s="193" t="s">
        <v>257</v>
      </c>
      <c r="N156" s="193" t="s">
        <v>79</v>
      </c>
      <c r="O156" s="193" t="s">
        <v>257</v>
      </c>
      <c r="P156" s="193" t="s">
        <v>79</v>
      </c>
      <c r="Q156" s="195" t="s">
        <v>257</v>
      </c>
      <c r="R156" s="195" t="s">
        <v>79</v>
      </c>
      <c r="S156" s="188" t="s">
        <v>338</v>
      </c>
      <c r="T156" s="368" t="s">
        <v>191</v>
      </c>
      <c r="U156" s="193" t="s">
        <v>257</v>
      </c>
      <c r="V156" s="193" t="s">
        <v>79</v>
      </c>
      <c r="W156" s="193" t="s">
        <v>257</v>
      </c>
      <c r="X156" s="193" t="s">
        <v>79</v>
      </c>
      <c r="Y156" s="193" t="s">
        <v>257</v>
      </c>
      <c r="Z156" s="193" t="s">
        <v>79</v>
      </c>
      <c r="AA156" s="193" t="s">
        <v>257</v>
      </c>
      <c r="AB156" s="193" t="s">
        <v>79</v>
      </c>
      <c r="AC156" s="193" t="s">
        <v>257</v>
      </c>
      <c r="AD156" s="193" t="s">
        <v>79</v>
      </c>
      <c r="AE156" s="193" t="s">
        <v>257</v>
      </c>
      <c r="AF156" s="193" t="s">
        <v>79</v>
      </c>
      <c r="AG156" s="193" t="s">
        <v>257</v>
      </c>
      <c r="AH156" s="193" t="s">
        <v>79</v>
      </c>
      <c r="AI156" s="195" t="s">
        <v>257</v>
      </c>
      <c r="AJ156" s="195" t="s">
        <v>79</v>
      </c>
      <c r="AK156" s="188" t="s">
        <v>338</v>
      </c>
      <c r="AL156" s="368" t="s">
        <v>191</v>
      </c>
      <c r="AM156" s="194" t="s">
        <v>97</v>
      </c>
      <c r="AN156" s="194" t="s">
        <v>105</v>
      </c>
      <c r="AO156" s="194" t="s">
        <v>106</v>
      </c>
      <c r="AP156" s="194" t="s">
        <v>107</v>
      </c>
      <c r="AQ156" s="194" t="s">
        <v>108</v>
      </c>
      <c r="AR156" s="194" t="s">
        <v>109</v>
      </c>
      <c r="AS156" s="194" t="s">
        <v>110</v>
      </c>
      <c r="AT156" s="193" t="s">
        <v>80</v>
      </c>
      <c r="AU156" s="341" t="s">
        <v>183</v>
      </c>
      <c r="AV156" s="271" t="s">
        <v>184</v>
      </c>
      <c r="AW156" s="342" t="s">
        <v>182</v>
      </c>
      <c r="AX156" s="532" t="s">
        <v>443</v>
      </c>
      <c r="AY156" s="273" t="s">
        <v>58</v>
      </c>
      <c r="AZ156" s="398" t="s">
        <v>65</v>
      </c>
      <c r="BA156" s="342" t="s">
        <v>63</v>
      </c>
      <c r="BB156" s="398" t="s">
        <v>66</v>
      </c>
    </row>
    <row r="157" spans="1:54">
      <c r="A157" s="9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5"/>
      <c r="R157" s="75"/>
      <c r="S157" s="75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5"/>
      <c r="AJ157" s="75"/>
      <c r="AK157" s="74"/>
      <c r="AL157" s="259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85"/>
      <c r="AY157" s="85"/>
      <c r="AZ157" s="74"/>
      <c r="BA157" s="9"/>
      <c r="BB157" s="9"/>
    </row>
    <row r="158" spans="1:54" s="38" customFormat="1">
      <c r="A158" s="8"/>
      <c r="B158" s="8" t="s">
        <v>81</v>
      </c>
      <c r="C158" s="75">
        <f t="shared" ref="C158:R158" si="15">SUM(C160:C180)</f>
        <v>1184</v>
      </c>
      <c r="D158" s="75">
        <f t="shared" si="15"/>
        <v>644</v>
      </c>
      <c r="E158" s="75">
        <f t="shared" si="15"/>
        <v>411</v>
      </c>
      <c r="F158" s="75">
        <f t="shared" si="15"/>
        <v>249</v>
      </c>
      <c r="G158" s="75">
        <f t="shared" si="15"/>
        <v>8</v>
      </c>
      <c r="H158" s="75">
        <f t="shared" si="15"/>
        <v>3</v>
      </c>
      <c r="I158" s="75">
        <f t="shared" si="15"/>
        <v>448</v>
      </c>
      <c r="J158" s="75">
        <f t="shared" si="15"/>
        <v>187</v>
      </c>
      <c r="K158" s="75">
        <f t="shared" si="15"/>
        <v>554</v>
      </c>
      <c r="L158" s="75">
        <f t="shared" si="15"/>
        <v>344</v>
      </c>
      <c r="M158" s="75">
        <f t="shared" si="15"/>
        <v>21</v>
      </c>
      <c r="N158" s="75">
        <f t="shared" si="15"/>
        <v>2</v>
      </c>
      <c r="O158" s="75">
        <f t="shared" si="15"/>
        <v>211</v>
      </c>
      <c r="P158" s="75">
        <f t="shared" si="15"/>
        <v>90</v>
      </c>
      <c r="Q158" s="75">
        <f t="shared" si="15"/>
        <v>2837</v>
      </c>
      <c r="R158" s="75">
        <f t="shared" si="15"/>
        <v>1519</v>
      </c>
      <c r="S158" s="75"/>
      <c r="T158" s="8" t="s">
        <v>81</v>
      </c>
      <c r="U158" s="75">
        <f t="shared" ref="U158:AJ158" si="16">SUM(U160:U180)</f>
        <v>86</v>
      </c>
      <c r="V158" s="75">
        <f t="shared" si="16"/>
        <v>47</v>
      </c>
      <c r="W158" s="75">
        <f t="shared" si="16"/>
        <v>15</v>
      </c>
      <c r="X158" s="75">
        <f t="shared" si="16"/>
        <v>10</v>
      </c>
      <c r="Y158" s="75">
        <f t="shared" si="16"/>
        <v>0</v>
      </c>
      <c r="Z158" s="75">
        <f t="shared" si="16"/>
        <v>0</v>
      </c>
      <c r="AA158" s="75">
        <f t="shared" si="16"/>
        <v>21</v>
      </c>
      <c r="AB158" s="75">
        <f t="shared" si="16"/>
        <v>9</v>
      </c>
      <c r="AC158" s="75">
        <f t="shared" si="16"/>
        <v>108</v>
      </c>
      <c r="AD158" s="75">
        <f t="shared" si="16"/>
        <v>69</v>
      </c>
      <c r="AE158" s="75">
        <f t="shared" si="16"/>
        <v>5</v>
      </c>
      <c r="AF158" s="75">
        <f t="shared" si="16"/>
        <v>0</v>
      </c>
      <c r="AG158" s="75">
        <f t="shared" si="16"/>
        <v>52</v>
      </c>
      <c r="AH158" s="75">
        <f t="shared" si="16"/>
        <v>23</v>
      </c>
      <c r="AI158" s="75">
        <f t="shared" si="16"/>
        <v>287</v>
      </c>
      <c r="AJ158" s="75">
        <f t="shared" si="16"/>
        <v>158</v>
      </c>
      <c r="AK158" s="75"/>
      <c r="AL158" s="260" t="s">
        <v>81</v>
      </c>
      <c r="AM158" s="75">
        <f t="shared" ref="AM158:BB158" si="17">SUM(AM160:AM180)</f>
        <v>24</v>
      </c>
      <c r="AN158" s="75">
        <f t="shared" si="17"/>
        <v>11</v>
      </c>
      <c r="AO158" s="75">
        <f t="shared" si="17"/>
        <v>1</v>
      </c>
      <c r="AP158" s="75">
        <f t="shared" si="17"/>
        <v>11</v>
      </c>
      <c r="AQ158" s="75">
        <f t="shared" si="17"/>
        <v>14</v>
      </c>
      <c r="AR158" s="75">
        <f t="shared" si="17"/>
        <v>2</v>
      </c>
      <c r="AS158" s="75">
        <f t="shared" si="17"/>
        <v>6</v>
      </c>
      <c r="AT158" s="75">
        <f t="shared" si="17"/>
        <v>69</v>
      </c>
      <c r="AU158" s="75">
        <f t="shared" si="17"/>
        <v>68</v>
      </c>
      <c r="AV158" s="75">
        <f t="shared" si="17"/>
        <v>1</v>
      </c>
      <c r="AW158" s="75">
        <f t="shared" si="17"/>
        <v>69</v>
      </c>
      <c r="AX158" s="75">
        <f t="shared" si="17"/>
        <v>177</v>
      </c>
      <c r="AY158" s="75">
        <f t="shared" si="17"/>
        <v>12</v>
      </c>
      <c r="AZ158" s="75">
        <f t="shared" si="17"/>
        <v>15</v>
      </c>
      <c r="BA158" s="75">
        <f t="shared" si="17"/>
        <v>15</v>
      </c>
      <c r="BB158" s="75">
        <f t="shared" si="17"/>
        <v>0</v>
      </c>
    </row>
    <row r="159" spans="1:54">
      <c r="A159" s="9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5"/>
      <c r="R159" s="75"/>
      <c r="S159" s="75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5">
        <f>+U159+W159+Y159+AA159+AC159+AE159+AG159</f>
        <v>0</v>
      </c>
      <c r="AJ159" s="75">
        <f>+V159+X159+Z159+AB159+AD159+AF159+AH159</f>
        <v>0</v>
      </c>
      <c r="AK159" s="8"/>
      <c r="AL159" s="259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85"/>
      <c r="AY159" s="85"/>
      <c r="AZ159" s="74"/>
      <c r="BA159" s="9"/>
      <c r="BB159" s="9"/>
    </row>
    <row r="160" spans="1:54" ht="15" customHeight="1">
      <c r="A160" s="14" t="s">
        <v>326</v>
      </c>
      <c r="B160" s="14" t="s">
        <v>327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473">
        <v>0</v>
      </c>
      <c r="R160" s="473">
        <v>0</v>
      </c>
      <c r="S160" s="14" t="s">
        <v>326</v>
      </c>
      <c r="T160" s="14" t="s">
        <v>327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473">
        <v>0</v>
      </c>
      <c r="AJ160" s="473">
        <v>0</v>
      </c>
      <c r="AK160" s="14" t="s">
        <v>326</v>
      </c>
      <c r="AL160" s="14" t="s">
        <v>327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  <c r="AX160" s="14">
        <v>0</v>
      </c>
      <c r="AY160" s="14">
        <v>0</v>
      </c>
      <c r="AZ160" s="14">
        <v>0</v>
      </c>
      <c r="BA160" s="14">
        <v>0</v>
      </c>
      <c r="BB160" s="14">
        <v>0</v>
      </c>
    </row>
    <row r="161" spans="1:54" ht="15" customHeight="1">
      <c r="A161" s="14" t="s">
        <v>326</v>
      </c>
      <c r="B161" s="14" t="s">
        <v>235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473">
        <v>0</v>
      </c>
      <c r="R161" s="473">
        <v>0</v>
      </c>
      <c r="S161" s="14" t="s">
        <v>326</v>
      </c>
      <c r="T161" s="14" t="s">
        <v>235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473">
        <v>0</v>
      </c>
      <c r="AJ161" s="473">
        <v>0</v>
      </c>
      <c r="AK161" s="14" t="s">
        <v>326</v>
      </c>
      <c r="AL161" s="14" t="s">
        <v>235</v>
      </c>
      <c r="AM161" s="14">
        <v>0</v>
      </c>
      <c r="AN161" s="14">
        <v>0</v>
      </c>
      <c r="AO161" s="14">
        <v>0</v>
      </c>
      <c r="AP161" s="14">
        <v>0</v>
      </c>
      <c r="AQ161" s="14">
        <v>0</v>
      </c>
      <c r="AR161" s="14">
        <v>0</v>
      </c>
      <c r="AS161" s="14">
        <v>0</v>
      </c>
      <c r="AT161" s="14">
        <v>0</v>
      </c>
      <c r="AU161" s="14">
        <v>0</v>
      </c>
      <c r="AV161" s="14">
        <v>0</v>
      </c>
      <c r="AW161" s="14">
        <v>0</v>
      </c>
      <c r="AX161" s="14">
        <v>0</v>
      </c>
      <c r="AY161" s="14">
        <v>0</v>
      </c>
      <c r="AZ161" s="14">
        <v>0</v>
      </c>
      <c r="BA161" s="14">
        <v>0</v>
      </c>
      <c r="BB161" s="14">
        <v>0</v>
      </c>
    </row>
    <row r="162" spans="1:54" ht="15" customHeight="1">
      <c r="A162" s="14" t="s">
        <v>326</v>
      </c>
      <c r="B162" s="14" t="s">
        <v>54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14">
        <v>0</v>
      </c>
      <c r="Q162" s="473">
        <v>0</v>
      </c>
      <c r="R162" s="473">
        <v>0</v>
      </c>
      <c r="S162" s="14" t="s">
        <v>326</v>
      </c>
      <c r="T162" s="14" t="s">
        <v>54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473">
        <v>0</v>
      </c>
      <c r="AJ162" s="473">
        <v>0</v>
      </c>
      <c r="AK162" s="14" t="s">
        <v>326</v>
      </c>
      <c r="AL162" s="14" t="s">
        <v>54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0</v>
      </c>
      <c r="AS162" s="14">
        <v>0</v>
      </c>
      <c r="AT162" s="14">
        <v>0</v>
      </c>
      <c r="AU162" s="14">
        <v>0</v>
      </c>
      <c r="AV162" s="14">
        <v>0</v>
      </c>
      <c r="AW162" s="14">
        <v>0</v>
      </c>
      <c r="AX162" s="14">
        <v>0</v>
      </c>
      <c r="AY162" s="14">
        <v>0</v>
      </c>
      <c r="AZ162" s="14">
        <v>0</v>
      </c>
      <c r="BA162" s="14">
        <v>0</v>
      </c>
      <c r="BB162" s="14">
        <v>0</v>
      </c>
    </row>
    <row r="163" spans="1:54" ht="15" customHeight="1">
      <c r="A163" s="14" t="s">
        <v>326</v>
      </c>
      <c r="B163" s="14" t="s">
        <v>243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473">
        <v>0</v>
      </c>
      <c r="R163" s="473">
        <v>0</v>
      </c>
      <c r="S163" s="14" t="s">
        <v>326</v>
      </c>
      <c r="T163" s="14" t="s">
        <v>243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473">
        <v>0</v>
      </c>
      <c r="AJ163" s="473">
        <v>0</v>
      </c>
      <c r="AK163" s="14" t="s">
        <v>326</v>
      </c>
      <c r="AL163" s="14" t="s">
        <v>243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  <c r="AX163" s="14">
        <v>0</v>
      </c>
      <c r="AY163" s="14">
        <v>0</v>
      </c>
      <c r="AZ163" s="14">
        <v>0</v>
      </c>
      <c r="BA163" s="14">
        <v>0</v>
      </c>
      <c r="BB163" s="14">
        <v>0</v>
      </c>
    </row>
    <row r="164" spans="1:54" ht="15" customHeight="1">
      <c r="A164" s="14" t="s">
        <v>328</v>
      </c>
      <c r="B164" s="14" t="s">
        <v>329</v>
      </c>
      <c r="C164" s="14">
        <v>80</v>
      </c>
      <c r="D164" s="14">
        <v>26</v>
      </c>
      <c r="E164" s="14">
        <v>31</v>
      </c>
      <c r="F164" s="14">
        <v>13</v>
      </c>
      <c r="G164" s="14">
        <v>0</v>
      </c>
      <c r="H164" s="14">
        <v>0</v>
      </c>
      <c r="I164" s="14">
        <v>35</v>
      </c>
      <c r="J164" s="14">
        <v>11</v>
      </c>
      <c r="K164" s="14">
        <v>23</v>
      </c>
      <c r="L164" s="14">
        <v>9</v>
      </c>
      <c r="M164" s="14">
        <v>0</v>
      </c>
      <c r="N164" s="14">
        <v>0</v>
      </c>
      <c r="O164" s="14">
        <v>0</v>
      </c>
      <c r="P164" s="14">
        <v>0</v>
      </c>
      <c r="Q164" s="473">
        <v>169</v>
      </c>
      <c r="R164" s="473">
        <v>59</v>
      </c>
      <c r="S164" s="14" t="s">
        <v>328</v>
      </c>
      <c r="T164" s="14" t="s">
        <v>329</v>
      </c>
      <c r="U164" s="14">
        <v>1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3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473">
        <v>4</v>
      </c>
      <c r="AJ164" s="473">
        <v>0</v>
      </c>
      <c r="AK164" s="14" t="s">
        <v>328</v>
      </c>
      <c r="AL164" s="14" t="s">
        <v>329</v>
      </c>
      <c r="AM164" s="14">
        <v>2</v>
      </c>
      <c r="AN164" s="14">
        <v>1</v>
      </c>
      <c r="AO164" s="14">
        <v>0</v>
      </c>
      <c r="AP164" s="14">
        <v>1</v>
      </c>
      <c r="AQ164" s="14">
        <v>1</v>
      </c>
      <c r="AR164" s="14">
        <v>0</v>
      </c>
      <c r="AS164" s="14">
        <v>0</v>
      </c>
      <c r="AT164" s="14">
        <v>5</v>
      </c>
      <c r="AU164" s="14">
        <v>5</v>
      </c>
      <c r="AV164" s="14">
        <v>0</v>
      </c>
      <c r="AW164" s="14">
        <v>5</v>
      </c>
      <c r="AX164" s="14">
        <v>10</v>
      </c>
      <c r="AY164" s="14">
        <v>6</v>
      </c>
      <c r="AZ164" s="14">
        <v>2</v>
      </c>
      <c r="BA164" s="14">
        <v>2</v>
      </c>
      <c r="BB164" s="14">
        <v>0</v>
      </c>
    </row>
    <row r="165" spans="1:54" ht="15" customHeight="1">
      <c r="A165" s="14" t="s">
        <v>328</v>
      </c>
      <c r="B165" s="14" t="s">
        <v>330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473">
        <v>0</v>
      </c>
      <c r="R165" s="473">
        <v>0</v>
      </c>
      <c r="S165" s="14" t="s">
        <v>328</v>
      </c>
      <c r="T165" s="14" t="s">
        <v>330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473">
        <v>0</v>
      </c>
      <c r="AJ165" s="473">
        <v>0</v>
      </c>
      <c r="AK165" s="14" t="s">
        <v>328</v>
      </c>
      <c r="AL165" s="14" t="s">
        <v>330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B165" s="14">
        <v>0</v>
      </c>
    </row>
    <row r="166" spans="1:54" ht="15" customHeight="1">
      <c r="A166" s="14" t="s">
        <v>328</v>
      </c>
      <c r="B166" s="14" t="s">
        <v>331</v>
      </c>
      <c r="C166" s="14">
        <v>124</v>
      </c>
      <c r="D166" s="14">
        <v>55</v>
      </c>
      <c r="E166" s="14">
        <v>34</v>
      </c>
      <c r="F166" s="14">
        <v>12</v>
      </c>
      <c r="G166" s="14">
        <v>0</v>
      </c>
      <c r="H166" s="14">
        <v>0</v>
      </c>
      <c r="I166" s="14">
        <v>67</v>
      </c>
      <c r="J166" s="14">
        <v>32</v>
      </c>
      <c r="K166" s="14">
        <v>57</v>
      </c>
      <c r="L166" s="14">
        <v>38</v>
      </c>
      <c r="M166" s="14">
        <v>0</v>
      </c>
      <c r="N166" s="14">
        <v>0</v>
      </c>
      <c r="O166" s="14">
        <v>44</v>
      </c>
      <c r="P166" s="14">
        <v>19</v>
      </c>
      <c r="Q166" s="473">
        <v>326</v>
      </c>
      <c r="R166" s="473">
        <v>156</v>
      </c>
      <c r="S166" s="14" t="s">
        <v>328</v>
      </c>
      <c r="T166" s="14" t="s">
        <v>331</v>
      </c>
      <c r="U166" s="14">
        <v>20</v>
      </c>
      <c r="V166" s="14">
        <v>12</v>
      </c>
      <c r="W166" s="14">
        <v>2</v>
      </c>
      <c r="X166" s="14">
        <v>1</v>
      </c>
      <c r="Y166" s="14">
        <v>0</v>
      </c>
      <c r="Z166" s="14">
        <v>0</v>
      </c>
      <c r="AA166" s="14">
        <v>4</v>
      </c>
      <c r="AB166" s="14">
        <v>3</v>
      </c>
      <c r="AC166" s="14">
        <v>12</v>
      </c>
      <c r="AD166" s="14">
        <v>8</v>
      </c>
      <c r="AE166" s="14">
        <v>0</v>
      </c>
      <c r="AF166" s="14">
        <v>0</v>
      </c>
      <c r="AG166" s="14">
        <v>5</v>
      </c>
      <c r="AH166" s="14">
        <v>2</v>
      </c>
      <c r="AI166" s="473">
        <v>43</v>
      </c>
      <c r="AJ166" s="473">
        <v>26</v>
      </c>
      <c r="AK166" s="14" t="s">
        <v>328</v>
      </c>
      <c r="AL166" s="14" t="s">
        <v>331</v>
      </c>
      <c r="AM166" s="14">
        <v>2</v>
      </c>
      <c r="AN166" s="14">
        <v>1</v>
      </c>
      <c r="AO166" s="14">
        <v>0</v>
      </c>
      <c r="AP166" s="14">
        <v>2</v>
      </c>
      <c r="AQ166" s="14">
        <v>1</v>
      </c>
      <c r="AR166" s="14">
        <v>0</v>
      </c>
      <c r="AS166" s="14">
        <v>1</v>
      </c>
      <c r="AT166" s="14">
        <v>7</v>
      </c>
      <c r="AU166" s="14">
        <v>7</v>
      </c>
      <c r="AV166" s="14">
        <v>0</v>
      </c>
      <c r="AW166" s="14">
        <v>7</v>
      </c>
      <c r="AX166" s="14">
        <v>6</v>
      </c>
      <c r="AY166" s="14">
        <v>0</v>
      </c>
      <c r="AZ166" s="14">
        <v>1</v>
      </c>
      <c r="BA166" s="14">
        <v>1</v>
      </c>
      <c r="BB166" s="14">
        <v>0</v>
      </c>
    </row>
    <row r="167" spans="1:54" ht="15" customHeight="1">
      <c r="A167" s="14" t="s">
        <v>332</v>
      </c>
      <c r="B167" s="14" t="s">
        <v>333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473">
        <v>0</v>
      </c>
      <c r="R167" s="473">
        <v>0</v>
      </c>
      <c r="S167" s="14" t="s">
        <v>332</v>
      </c>
      <c r="T167" s="14" t="s">
        <v>333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473">
        <v>0</v>
      </c>
      <c r="AJ167" s="473">
        <v>0</v>
      </c>
      <c r="AK167" s="14" t="s">
        <v>332</v>
      </c>
      <c r="AL167" s="14" t="s">
        <v>333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  <c r="AW167" s="14">
        <v>0</v>
      </c>
      <c r="AX167" s="14">
        <v>0</v>
      </c>
      <c r="AY167" s="14">
        <v>0</v>
      </c>
      <c r="AZ167" s="14">
        <v>0</v>
      </c>
      <c r="BA167" s="14">
        <v>0</v>
      </c>
      <c r="BB167" s="14">
        <v>0</v>
      </c>
    </row>
    <row r="168" spans="1:54" ht="15" customHeight="1">
      <c r="A168" s="14" t="s">
        <v>332</v>
      </c>
      <c r="B168" s="14" t="s">
        <v>334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473">
        <v>0</v>
      </c>
      <c r="R168" s="473">
        <v>0</v>
      </c>
      <c r="S168" s="14" t="s">
        <v>332</v>
      </c>
      <c r="T168" s="14" t="s">
        <v>334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473">
        <v>0</v>
      </c>
      <c r="AJ168" s="473">
        <v>0</v>
      </c>
      <c r="AK168" s="14" t="s">
        <v>332</v>
      </c>
      <c r="AL168" s="14" t="s">
        <v>334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>
        <v>0</v>
      </c>
      <c r="AW168" s="14">
        <v>0</v>
      </c>
      <c r="AX168" s="14">
        <v>0</v>
      </c>
      <c r="AY168" s="14">
        <v>0</v>
      </c>
      <c r="AZ168" s="14">
        <v>0</v>
      </c>
      <c r="BA168" s="14">
        <v>0</v>
      </c>
      <c r="BB168" s="14">
        <v>0</v>
      </c>
    </row>
    <row r="169" spans="1:54" ht="15" customHeight="1">
      <c r="A169" s="14" t="s">
        <v>332</v>
      </c>
      <c r="B169" s="14" t="s">
        <v>236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473">
        <v>0</v>
      </c>
      <c r="R169" s="473">
        <v>0</v>
      </c>
      <c r="S169" s="14" t="s">
        <v>332</v>
      </c>
      <c r="T169" s="14" t="s">
        <v>236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473">
        <v>0</v>
      </c>
      <c r="AJ169" s="473">
        <v>0</v>
      </c>
      <c r="AK169" s="14" t="s">
        <v>332</v>
      </c>
      <c r="AL169" s="14" t="s">
        <v>236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  <c r="AX169" s="14">
        <v>0</v>
      </c>
      <c r="AY169" s="14">
        <v>0</v>
      </c>
      <c r="AZ169" s="14">
        <v>0</v>
      </c>
      <c r="BA169" s="14">
        <v>0</v>
      </c>
      <c r="BB169" s="14">
        <v>0</v>
      </c>
    </row>
    <row r="170" spans="1:54" ht="15" customHeight="1">
      <c r="A170" s="14" t="s">
        <v>332</v>
      </c>
      <c r="B170" s="14" t="s">
        <v>237</v>
      </c>
      <c r="C170" s="14">
        <v>63</v>
      </c>
      <c r="D170" s="14">
        <v>31</v>
      </c>
      <c r="E170" s="14">
        <v>0</v>
      </c>
      <c r="F170" s="14">
        <v>0</v>
      </c>
      <c r="G170" s="14">
        <v>0</v>
      </c>
      <c r="H170" s="14">
        <v>0</v>
      </c>
      <c r="I170" s="14">
        <v>27</v>
      </c>
      <c r="J170" s="14">
        <v>10</v>
      </c>
      <c r="K170" s="14">
        <v>19</v>
      </c>
      <c r="L170" s="14">
        <v>8</v>
      </c>
      <c r="M170" s="14">
        <v>0</v>
      </c>
      <c r="N170" s="14">
        <v>0</v>
      </c>
      <c r="O170" s="14">
        <v>0</v>
      </c>
      <c r="P170" s="14">
        <v>0</v>
      </c>
      <c r="Q170" s="473">
        <v>109</v>
      </c>
      <c r="R170" s="473">
        <v>49</v>
      </c>
      <c r="S170" s="14" t="s">
        <v>332</v>
      </c>
      <c r="T170" s="14" t="s">
        <v>237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5</v>
      </c>
      <c r="AD170" s="14">
        <v>5</v>
      </c>
      <c r="AE170" s="14">
        <v>0</v>
      </c>
      <c r="AF170" s="14">
        <v>0</v>
      </c>
      <c r="AG170" s="14">
        <v>0</v>
      </c>
      <c r="AH170" s="14">
        <v>0</v>
      </c>
      <c r="AI170" s="473">
        <v>5</v>
      </c>
      <c r="AJ170" s="473">
        <v>5</v>
      </c>
      <c r="AK170" s="14" t="s">
        <v>332</v>
      </c>
      <c r="AL170" s="14" t="s">
        <v>237</v>
      </c>
      <c r="AM170" s="14">
        <v>1</v>
      </c>
      <c r="AN170" s="14">
        <v>0</v>
      </c>
      <c r="AO170" s="14">
        <v>0</v>
      </c>
      <c r="AP170" s="14">
        <v>1</v>
      </c>
      <c r="AQ170" s="14">
        <v>1</v>
      </c>
      <c r="AR170" s="14">
        <v>0</v>
      </c>
      <c r="AS170" s="14">
        <v>0</v>
      </c>
      <c r="AT170" s="14">
        <v>3</v>
      </c>
      <c r="AU170" s="14">
        <v>3</v>
      </c>
      <c r="AV170" s="14">
        <v>0</v>
      </c>
      <c r="AW170" s="14">
        <v>3</v>
      </c>
      <c r="AX170" s="14">
        <v>8</v>
      </c>
      <c r="AY170" s="14">
        <v>1</v>
      </c>
      <c r="AZ170" s="14">
        <v>1</v>
      </c>
      <c r="BA170" s="14">
        <v>1</v>
      </c>
      <c r="BB170" s="14">
        <v>0</v>
      </c>
    </row>
    <row r="171" spans="1:54" ht="15" customHeight="1">
      <c r="A171" s="14" t="s">
        <v>332</v>
      </c>
      <c r="B171" s="14" t="s">
        <v>241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473">
        <v>0</v>
      </c>
      <c r="R171" s="473">
        <v>0</v>
      </c>
      <c r="S171" s="14" t="s">
        <v>332</v>
      </c>
      <c r="T171" s="14" t="s">
        <v>241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473">
        <v>0</v>
      </c>
      <c r="AJ171" s="473">
        <v>0</v>
      </c>
      <c r="AK171" s="14" t="s">
        <v>332</v>
      </c>
      <c r="AL171" s="14" t="s">
        <v>241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B171" s="14">
        <v>0</v>
      </c>
    </row>
    <row r="172" spans="1:54" ht="15" customHeight="1">
      <c r="A172" s="14" t="s">
        <v>332</v>
      </c>
      <c r="B172" s="14" t="s">
        <v>242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14">
        <v>0</v>
      </c>
      <c r="Q172" s="473">
        <v>0</v>
      </c>
      <c r="R172" s="473">
        <v>0</v>
      </c>
      <c r="S172" s="14" t="s">
        <v>332</v>
      </c>
      <c r="T172" s="14" t="s">
        <v>242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473">
        <v>0</v>
      </c>
      <c r="AJ172" s="473">
        <v>0</v>
      </c>
      <c r="AK172" s="14" t="s">
        <v>332</v>
      </c>
      <c r="AL172" s="14" t="s">
        <v>242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  <c r="AT172" s="14">
        <v>0</v>
      </c>
      <c r="AU172" s="14">
        <v>0</v>
      </c>
      <c r="AV172" s="14">
        <v>0</v>
      </c>
      <c r="AW172" s="14">
        <v>0</v>
      </c>
      <c r="AX172" s="14">
        <v>0</v>
      </c>
      <c r="AY172" s="14">
        <v>0</v>
      </c>
      <c r="AZ172" s="14">
        <v>0</v>
      </c>
      <c r="BA172" s="14">
        <v>0</v>
      </c>
      <c r="BB172" s="14">
        <v>0</v>
      </c>
    </row>
    <row r="173" spans="1:54" ht="15" customHeight="1">
      <c r="A173" s="14" t="s">
        <v>332</v>
      </c>
      <c r="B173" s="14" t="s">
        <v>55</v>
      </c>
      <c r="C173" s="14">
        <v>634</v>
      </c>
      <c r="D173" s="14">
        <v>398</v>
      </c>
      <c r="E173" s="14">
        <v>196</v>
      </c>
      <c r="F173" s="14">
        <v>140</v>
      </c>
      <c r="G173" s="14">
        <v>0</v>
      </c>
      <c r="H173" s="14">
        <v>0</v>
      </c>
      <c r="I173" s="14">
        <v>216</v>
      </c>
      <c r="J173" s="14">
        <v>102</v>
      </c>
      <c r="K173" s="14">
        <v>280</v>
      </c>
      <c r="L173" s="14">
        <v>187</v>
      </c>
      <c r="M173" s="14">
        <v>11</v>
      </c>
      <c r="N173" s="14">
        <v>0</v>
      </c>
      <c r="O173" s="14">
        <v>124</v>
      </c>
      <c r="P173" s="14">
        <v>57</v>
      </c>
      <c r="Q173" s="473">
        <v>1461</v>
      </c>
      <c r="R173" s="473">
        <v>884</v>
      </c>
      <c r="S173" s="14" t="s">
        <v>332</v>
      </c>
      <c r="T173" s="14" t="s">
        <v>55</v>
      </c>
      <c r="U173" s="14">
        <v>52</v>
      </c>
      <c r="V173" s="14">
        <v>29</v>
      </c>
      <c r="W173" s="14">
        <v>11</v>
      </c>
      <c r="X173" s="14">
        <v>9</v>
      </c>
      <c r="Y173" s="14">
        <v>0</v>
      </c>
      <c r="Z173" s="14">
        <v>0</v>
      </c>
      <c r="AA173" s="14">
        <v>12</v>
      </c>
      <c r="AB173" s="14">
        <v>5</v>
      </c>
      <c r="AC173" s="14">
        <v>50</v>
      </c>
      <c r="AD173" s="14">
        <v>32</v>
      </c>
      <c r="AE173" s="14">
        <v>3</v>
      </c>
      <c r="AF173" s="14">
        <v>0</v>
      </c>
      <c r="AG173" s="14">
        <v>33</v>
      </c>
      <c r="AH173" s="14">
        <v>15</v>
      </c>
      <c r="AI173" s="473">
        <v>161</v>
      </c>
      <c r="AJ173" s="473">
        <v>90</v>
      </c>
      <c r="AK173" s="14" t="s">
        <v>332</v>
      </c>
      <c r="AL173" s="14" t="s">
        <v>55</v>
      </c>
      <c r="AM173" s="14">
        <v>12</v>
      </c>
      <c r="AN173" s="14">
        <v>5</v>
      </c>
      <c r="AO173" s="14">
        <v>0</v>
      </c>
      <c r="AP173" s="14">
        <v>5</v>
      </c>
      <c r="AQ173" s="14">
        <v>7</v>
      </c>
      <c r="AR173" s="14">
        <v>1</v>
      </c>
      <c r="AS173" s="14">
        <v>4</v>
      </c>
      <c r="AT173" s="14">
        <v>34</v>
      </c>
      <c r="AU173" s="14">
        <v>33</v>
      </c>
      <c r="AV173" s="14">
        <v>1</v>
      </c>
      <c r="AW173" s="14">
        <v>34</v>
      </c>
      <c r="AX173" s="14">
        <v>101</v>
      </c>
      <c r="AY173" s="14">
        <v>2</v>
      </c>
      <c r="AZ173" s="14">
        <v>7</v>
      </c>
      <c r="BA173" s="14">
        <v>7</v>
      </c>
      <c r="BB173" s="14">
        <v>0</v>
      </c>
    </row>
    <row r="174" spans="1:54" ht="15" customHeight="1">
      <c r="A174" s="14" t="s">
        <v>332</v>
      </c>
      <c r="B174" s="14" t="s">
        <v>255</v>
      </c>
      <c r="C174" s="14">
        <v>78</v>
      </c>
      <c r="D174" s="14">
        <v>30</v>
      </c>
      <c r="E174" s="14">
        <v>61</v>
      </c>
      <c r="F174" s="14">
        <v>24</v>
      </c>
      <c r="G174" s="14">
        <v>0</v>
      </c>
      <c r="H174" s="14">
        <v>0</v>
      </c>
      <c r="I174" s="14">
        <v>0</v>
      </c>
      <c r="J174" s="14">
        <v>0</v>
      </c>
      <c r="K174" s="14">
        <v>44</v>
      </c>
      <c r="L174" s="14">
        <v>27</v>
      </c>
      <c r="M174" s="14">
        <v>0</v>
      </c>
      <c r="N174" s="14">
        <v>0</v>
      </c>
      <c r="O174" s="14">
        <v>0</v>
      </c>
      <c r="P174" s="14">
        <v>0</v>
      </c>
      <c r="Q174" s="473">
        <v>183</v>
      </c>
      <c r="R174" s="473">
        <v>81</v>
      </c>
      <c r="S174" s="14" t="s">
        <v>332</v>
      </c>
      <c r="T174" s="14" t="s">
        <v>255</v>
      </c>
      <c r="U174" s="14">
        <v>2</v>
      </c>
      <c r="V174" s="14">
        <v>1</v>
      </c>
      <c r="W174" s="14">
        <v>1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16</v>
      </c>
      <c r="AD174" s="14">
        <v>11</v>
      </c>
      <c r="AE174" s="14">
        <v>0</v>
      </c>
      <c r="AF174" s="14">
        <v>0</v>
      </c>
      <c r="AG174" s="14">
        <v>0</v>
      </c>
      <c r="AH174" s="14">
        <v>0</v>
      </c>
      <c r="AI174" s="473">
        <v>19</v>
      </c>
      <c r="AJ174" s="473">
        <v>12</v>
      </c>
      <c r="AK174" s="14" t="s">
        <v>332</v>
      </c>
      <c r="AL174" s="14" t="s">
        <v>255</v>
      </c>
      <c r="AM174" s="14">
        <v>2</v>
      </c>
      <c r="AN174" s="14">
        <v>1</v>
      </c>
      <c r="AO174" s="14">
        <v>0</v>
      </c>
      <c r="AP174" s="14">
        <v>0</v>
      </c>
      <c r="AQ174" s="14">
        <v>1</v>
      </c>
      <c r="AR174" s="14">
        <v>0</v>
      </c>
      <c r="AS174" s="14">
        <v>0</v>
      </c>
      <c r="AT174" s="14">
        <v>4</v>
      </c>
      <c r="AU174" s="14">
        <v>4</v>
      </c>
      <c r="AV174" s="14">
        <v>0</v>
      </c>
      <c r="AW174" s="14">
        <v>4</v>
      </c>
      <c r="AX174" s="14">
        <v>10</v>
      </c>
      <c r="AY174" s="14">
        <v>1</v>
      </c>
      <c r="AZ174" s="14">
        <v>1</v>
      </c>
      <c r="BA174" s="14">
        <v>1</v>
      </c>
      <c r="BB174" s="14">
        <v>0</v>
      </c>
    </row>
    <row r="175" spans="1:54" ht="15" customHeight="1">
      <c r="A175" s="14" t="s">
        <v>336</v>
      </c>
      <c r="B175" s="14" t="s">
        <v>337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473">
        <v>0</v>
      </c>
      <c r="R175" s="473">
        <v>0</v>
      </c>
      <c r="S175" s="14" t="s">
        <v>336</v>
      </c>
      <c r="T175" s="14" t="s">
        <v>337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473">
        <v>0</v>
      </c>
      <c r="AJ175" s="473">
        <v>0</v>
      </c>
      <c r="AK175" s="14" t="s">
        <v>336</v>
      </c>
      <c r="AL175" s="14" t="s">
        <v>337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  <c r="AX175" s="14">
        <v>0</v>
      </c>
      <c r="AY175" s="14">
        <v>0</v>
      </c>
      <c r="AZ175" s="14">
        <v>0</v>
      </c>
      <c r="BA175" s="14">
        <v>0</v>
      </c>
      <c r="BB175" s="14">
        <v>0</v>
      </c>
    </row>
    <row r="176" spans="1:54" ht="15" customHeight="1">
      <c r="A176" s="14" t="s">
        <v>336</v>
      </c>
      <c r="B176" s="14" t="s">
        <v>238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473">
        <v>0</v>
      </c>
      <c r="R176" s="473">
        <v>0</v>
      </c>
      <c r="S176" s="14" t="s">
        <v>336</v>
      </c>
      <c r="T176" s="14" t="s">
        <v>238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473">
        <v>0</v>
      </c>
      <c r="AJ176" s="473">
        <v>0</v>
      </c>
      <c r="AK176" s="14" t="s">
        <v>336</v>
      </c>
      <c r="AL176" s="14" t="s">
        <v>238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B176" s="14">
        <v>0</v>
      </c>
    </row>
    <row r="177" spans="1:54" ht="15" customHeight="1">
      <c r="A177" s="14" t="s">
        <v>336</v>
      </c>
      <c r="B177" s="14" t="s">
        <v>239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473">
        <v>0</v>
      </c>
      <c r="R177" s="473">
        <v>0</v>
      </c>
      <c r="S177" s="14" t="s">
        <v>336</v>
      </c>
      <c r="T177" s="14" t="s">
        <v>239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473">
        <v>0</v>
      </c>
      <c r="AJ177" s="473">
        <v>0</v>
      </c>
      <c r="AK177" s="14" t="s">
        <v>336</v>
      </c>
      <c r="AL177" s="14" t="s">
        <v>239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0</v>
      </c>
      <c r="AX177" s="14">
        <v>0</v>
      </c>
      <c r="AY177" s="14">
        <v>0</v>
      </c>
      <c r="AZ177" s="14">
        <v>0</v>
      </c>
      <c r="BA177" s="14">
        <v>0</v>
      </c>
      <c r="BB177" s="14">
        <v>0</v>
      </c>
    </row>
    <row r="178" spans="1:54" ht="15" customHeight="1">
      <c r="A178" s="14" t="s">
        <v>336</v>
      </c>
      <c r="B178" s="14" t="s">
        <v>240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473">
        <v>0</v>
      </c>
      <c r="R178" s="473">
        <v>0</v>
      </c>
      <c r="S178" s="14" t="s">
        <v>336</v>
      </c>
      <c r="T178" s="14" t="s">
        <v>240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473">
        <v>0</v>
      </c>
      <c r="AJ178" s="473">
        <v>0</v>
      </c>
      <c r="AK178" s="14" t="s">
        <v>336</v>
      </c>
      <c r="AL178" s="14" t="s">
        <v>240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B178" s="14">
        <v>0</v>
      </c>
    </row>
    <row r="179" spans="1:54" ht="13.5" customHeight="1">
      <c r="A179" s="14" t="s">
        <v>336</v>
      </c>
      <c r="B179" s="14" t="s">
        <v>254</v>
      </c>
      <c r="C179" s="14">
        <v>205</v>
      </c>
      <c r="D179" s="14">
        <v>104</v>
      </c>
      <c r="E179" s="14">
        <v>89</v>
      </c>
      <c r="F179" s="14">
        <v>60</v>
      </c>
      <c r="G179" s="14">
        <v>8</v>
      </c>
      <c r="H179" s="14">
        <v>3</v>
      </c>
      <c r="I179" s="14">
        <v>103</v>
      </c>
      <c r="J179" s="14">
        <v>32</v>
      </c>
      <c r="K179" s="14">
        <v>131</v>
      </c>
      <c r="L179" s="14">
        <v>75</v>
      </c>
      <c r="M179" s="14">
        <v>10</v>
      </c>
      <c r="N179" s="14">
        <v>2</v>
      </c>
      <c r="O179" s="14">
        <v>43</v>
      </c>
      <c r="P179" s="14">
        <v>14</v>
      </c>
      <c r="Q179" s="473">
        <v>589</v>
      </c>
      <c r="R179" s="473">
        <v>290</v>
      </c>
      <c r="S179" s="14" t="s">
        <v>336</v>
      </c>
      <c r="T179" s="14" t="s">
        <v>254</v>
      </c>
      <c r="U179" s="14">
        <v>11</v>
      </c>
      <c r="V179" s="14">
        <v>5</v>
      </c>
      <c r="W179" s="14">
        <v>1</v>
      </c>
      <c r="X179" s="14">
        <v>0</v>
      </c>
      <c r="Y179" s="14">
        <v>0</v>
      </c>
      <c r="Z179" s="14">
        <v>0</v>
      </c>
      <c r="AA179" s="14">
        <v>5</v>
      </c>
      <c r="AB179" s="14">
        <v>1</v>
      </c>
      <c r="AC179" s="14">
        <v>22</v>
      </c>
      <c r="AD179" s="14">
        <v>13</v>
      </c>
      <c r="AE179" s="14">
        <v>2</v>
      </c>
      <c r="AF179" s="14">
        <v>0</v>
      </c>
      <c r="AG179" s="14">
        <v>14</v>
      </c>
      <c r="AH179" s="14">
        <v>6</v>
      </c>
      <c r="AI179" s="473">
        <v>55</v>
      </c>
      <c r="AJ179" s="473">
        <v>25</v>
      </c>
      <c r="AK179" s="14" t="s">
        <v>336</v>
      </c>
      <c r="AL179" s="14" t="s">
        <v>254</v>
      </c>
      <c r="AM179" s="14">
        <v>5</v>
      </c>
      <c r="AN179" s="14">
        <v>3</v>
      </c>
      <c r="AO179" s="14">
        <v>1</v>
      </c>
      <c r="AP179" s="14">
        <v>2</v>
      </c>
      <c r="AQ179" s="14">
        <v>3</v>
      </c>
      <c r="AR179" s="14">
        <v>1</v>
      </c>
      <c r="AS179" s="14">
        <v>1</v>
      </c>
      <c r="AT179" s="14">
        <v>16</v>
      </c>
      <c r="AU179" s="14">
        <v>16</v>
      </c>
      <c r="AV179" s="14">
        <v>0</v>
      </c>
      <c r="AW179" s="14">
        <v>16</v>
      </c>
      <c r="AX179" s="14">
        <v>42</v>
      </c>
      <c r="AY179" s="14">
        <v>2</v>
      </c>
      <c r="AZ179" s="14">
        <v>3</v>
      </c>
      <c r="BA179" s="14">
        <v>3</v>
      </c>
      <c r="BB179" s="14">
        <v>0</v>
      </c>
    </row>
    <row r="180" spans="1:54">
      <c r="A180" s="35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53"/>
      <c r="R180" s="153"/>
      <c r="S180" s="153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  <c r="AI180" s="153"/>
      <c r="AJ180" s="153"/>
      <c r="AK180" s="137"/>
      <c r="AL180" s="261"/>
      <c r="AM180" s="137"/>
      <c r="AN180" s="137"/>
      <c r="AO180" s="137"/>
      <c r="AP180" s="137"/>
      <c r="AQ180" s="137"/>
      <c r="AR180" s="137"/>
      <c r="AS180" s="137"/>
      <c r="AT180" s="137"/>
      <c r="AU180" s="137"/>
      <c r="AV180" s="137"/>
      <c r="AW180" s="137"/>
      <c r="AX180" s="162"/>
      <c r="AY180" s="162"/>
      <c r="AZ180" s="137"/>
      <c r="BA180" s="35"/>
      <c r="BB180" s="35"/>
    </row>
  </sheetData>
  <mergeCells count="6">
    <mergeCell ref="AM126:AT126"/>
    <mergeCell ref="AM155:AT155"/>
    <mergeCell ref="AM7:AT7"/>
    <mergeCell ref="AM39:AT39"/>
    <mergeCell ref="AM60:AT60"/>
    <mergeCell ref="AM97:AT97"/>
  </mergeCells>
  <phoneticPr fontId="0" type="noConversion"/>
  <printOptions horizontalCentered="1"/>
  <pageMargins left="0.69" right="0.28999999999999998" top="0.59055118110236227" bottom="0.39370078740157483" header="0.51181102362204722" footer="0.51181102362204722"/>
  <pageSetup paperSize="9" scale="90" orientation="landscape" r:id="rId1"/>
  <headerFooter alignWithMargins="0"/>
  <rowBreaks count="5" manualBreakCount="5">
    <brk id="32" max="16383" man="1"/>
    <brk id="53" max="16383" man="1"/>
    <brk id="89" max="16383" man="1"/>
    <brk id="118" max="16383" man="1"/>
    <brk id="1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W67"/>
  <sheetViews>
    <sheetView topLeftCell="A42" zoomScale="75" workbookViewId="0">
      <selection activeCell="J47" sqref="J47"/>
    </sheetView>
  </sheetViews>
  <sheetFormatPr baseColWidth="10" defaultColWidth="11.453125" defaultRowHeight="12.5"/>
  <cols>
    <col min="1" max="1" width="19.7265625" style="2" customWidth="1"/>
    <col min="2" max="2" width="10.453125" style="2" customWidth="1"/>
    <col min="3" max="3" width="9.453125" style="2" customWidth="1"/>
    <col min="4" max="4" width="10.1796875" style="2" customWidth="1"/>
    <col min="5" max="11" width="8.7265625" style="2" customWidth="1"/>
    <col min="12" max="12" width="10.54296875" style="2" customWidth="1"/>
    <col min="13" max="13" width="10.26953125" style="2" customWidth="1"/>
    <col min="14" max="14" width="21.1796875" style="2" customWidth="1"/>
    <col min="15" max="24" width="8.81640625" style="2" customWidth="1"/>
    <col min="25" max="26" width="10.453125" style="2" customWidth="1"/>
    <col min="27" max="27" width="15.54296875" style="2" customWidth="1"/>
    <col min="28" max="28" width="6.81640625" style="2" customWidth="1"/>
    <col min="29" max="32" width="7.26953125" style="2" customWidth="1"/>
    <col min="33" max="33" width="6.81640625" style="2" customWidth="1"/>
    <col min="34" max="34" width="7" style="2" customWidth="1"/>
    <col min="35" max="35" width="6.81640625" style="2" customWidth="1"/>
    <col min="36" max="37" width="7.26953125" style="2" customWidth="1"/>
    <col min="38" max="38" width="7" style="2" customWidth="1"/>
    <col min="39" max="39" width="6.1796875" style="2" customWidth="1"/>
    <col min="40" max="40" width="8.453125" style="2" customWidth="1"/>
    <col min="41" max="42" width="7.26953125" style="2" customWidth="1"/>
    <col min="43" max="43" width="8.26953125" style="11" customWidth="1"/>
    <col min="44" max="44" width="5.7265625" style="11" customWidth="1"/>
    <col min="45" max="16384" width="11.453125" style="11"/>
  </cols>
  <sheetData>
    <row r="1" spans="1:49" ht="16.5" customHeight="1">
      <c r="A1" s="1" t="s">
        <v>361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482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 t="s">
        <v>362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9" ht="16.5" customHeight="1">
      <c r="A2" s="1" t="s">
        <v>266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266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6" t="s">
        <v>272</v>
      </c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9" ht="16.5" customHeight="1">
      <c r="A3" s="1" t="s">
        <v>280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280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 t="s">
        <v>280</v>
      </c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9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I4" s="24"/>
      <c r="AP4" s="1"/>
    </row>
    <row r="5" spans="1:49" ht="19.5" customHeight="1">
      <c r="A5" s="2" t="s">
        <v>91</v>
      </c>
      <c r="J5" s="1" t="s">
        <v>112</v>
      </c>
      <c r="K5" s="1"/>
      <c r="N5" s="2" t="s">
        <v>91</v>
      </c>
      <c r="O5" s="1"/>
      <c r="P5" s="1"/>
      <c r="Q5" s="1"/>
      <c r="R5" s="1"/>
      <c r="S5" s="1"/>
      <c r="T5" s="1"/>
      <c r="U5" s="1"/>
      <c r="V5" s="1"/>
      <c r="X5" s="235" t="s">
        <v>112</v>
      </c>
      <c r="AA5" s="11" t="s">
        <v>91</v>
      </c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O5" s="1"/>
      <c r="AP5" s="1" t="s">
        <v>112</v>
      </c>
    </row>
    <row r="6" spans="1:49" ht="19.5" customHeight="1">
      <c r="J6" s="1"/>
      <c r="K6" s="1"/>
      <c r="O6" s="1"/>
      <c r="P6" s="1"/>
      <c r="Q6" s="1"/>
      <c r="R6" s="1"/>
      <c r="S6" s="1"/>
      <c r="T6" s="1"/>
      <c r="U6" s="1"/>
      <c r="V6" s="1"/>
      <c r="X6" s="168"/>
    </row>
    <row r="7" spans="1:49" s="318" customFormat="1" ht="18" customHeight="1">
      <c r="A7" s="215"/>
      <c r="B7" s="213" t="s">
        <v>74</v>
      </c>
      <c r="C7" s="214"/>
      <c r="D7" s="213" t="s">
        <v>75</v>
      </c>
      <c r="E7" s="214"/>
      <c r="F7" s="213" t="s">
        <v>76</v>
      </c>
      <c r="G7" s="214"/>
      <c r="H7" s="213" t="s">
        <v>77</v>
      </c>
      <c r="I7" s="214"/>
      <c r="J7" s="213" t="s">
        <v>78</v>
      </c>
      <c r="K7" s="214"/>
      <c r="L7" s="213" t="s">
        <v>276</v>
      </c>
      <c r="M7" s="214"/>
      <c r="N7" s="215"/>
      <c r="O7" s="213" t="s">
        <v>74</v>
      </c>
      <c r="P7" s="214"/>
      <c r="Q7" s="213" t="s">
        <v>75</v>
      </c>
      <c r="R7" s="214"/>
      <c r="S7" s="213" t="s">
        <v>76</v>
      </c>
      <c r="T7" s="214"/>
      <c r="U7" s="213" t="s">
        <v>77</v>
      </c>
      <c r="V7" s="214"/>
      <c r="W7" s="213" t="s">
        <v>78</v>
      </c>
      <c r="X7" s="214"/>
      <c r="Y7" s="213" t="s">
        <v>57</v>
      </c>
      <c r="Z7" s="214"/>
      <c r="AA7" s="218"/>
      <c r="AB7" s="316" t="s">
        <v>64</v>
      </c>
      <c r="AC7" s="311"/>
      <c r="AD7" s="311"/>
      <c r="AE7" s="311"/>
      <c r="AF7" s="311"/>
      <c r="AG7" s="214"/>
      <c r="AH7" s="312" t="s">
        <v>47</v>
      </c>
      <c r="AI7" s="311"/>
      <c r="AJ7" s="214"/>
      <c r="AK7" s="209" t="s">
        <v>259</v>
      </c>
      <c r="AL7" s="241"/>
      <c r="AM7" s="404"/>
      <c r="AN7" s="91"/>
      <c r="AO7" s="405"/>
      <c r="AP7" s="312" t="s">
        <v>176</v>
      </c>
      <c r="AQ7" s="303"/>
      <c r="AR7" s="317"/>
    </row>
    <row r="8" spans="1:49" ht="24" customHeight="1">
      <c r="A8" s="211" t="s">
        <v>273</v>
      </c>
      <c r="B8" s="212" t="s">
        <v>257</v>
      </c>
      <c r="C8" s="212" t="s">
        <v>79</v>
      </c>
      <c r="D8" s="212" t="s">
        <v>257</v>
      </c>
      <c r="E8" s="212" t="s">
        <v>79</v>
      </c>
      <c r="F8" s="212" t="s">
        <v>257</v>
      </c>
      <c r="G8" s="212" t="s">
        <v>79</v>
      </c>
      <c r="H8" s="212" t="s">
        <v>257</v>
      </c>
      <c r="I8" s="212" t="s">
        <v>79</v>
      </c>
      <c r="J8" s="212" t="s">
        <v>257</v>
      </c>
      <c r="K8" s="212" t="s">
        <v>79</v>
      </c>
      <c r="L8" s="212" t="s">
        <v>257</v>
      </c>
      <c r="M8" s="212" t="s">
        <v>79</v>
      </c>
      <c r="N8" s="211" t="s">
        <v>273</v>
      </c>
      <c r="O8" s="212" t="s">
        <v>257</v>
      </c>
      <c r="P8" s="212" t="s">
        <v>79</v>
      </c>
      <c r="Q8" s="212" t="s">
        <v>257</v>
      </c>
      <c r="R8" s="212" t="s">
        <v>79</v>
      </c>
      <c r="S8" s="212" t="s">
        <v>257</v>
      </c>
      <c r="T8" s="212" t="s">
        <v>79</v>
      </c>
      <c r="U8" s="212" t="s">
        <v>257</v>
      </c>
      <c r="V8" s="212" t="s">
        <v>79</v>
      </c>
      <c r="W8" s="212" t="s">
        <v>257</v>
      </c>
      <c r="X8" s="212" t="s">
        <v>79</v>
      </c>
      <c r="Y8" s="212" t="s">
        <v>257</v>
      </c>
      <c r="Z8" s="212" t="s">
        <v>79</v>
      </c>
      <c r="AA8" s="217" t="s">
        <v>273</v>
      </c>
      <c r="AB8" s="269" t="s">
        <v>177</v>
      </c>
      <c r="AC8" s="269" t="s">
        <v>178</v>
      </c>
      <c r="AD8" s="269" t="s">
        <v>179</v>
      </c>
      <c r="AE8" s="269" t="s">
        <v>180</v>
      </c>
      <c r="AF8" s="269" t="s">
        <v>181</v>
      </c>
      <c r="AG8" s="271" t="s">
        <v>73</v>
      </c>
      <c r="AH8" s="284" t="s">
        <v>183</v>
      </c>
      <c r="AI8" s="284" t="s">
        <v>184</v>
      </c>
      <c r="AJ8" s="271" t="s">
        <v>182</v>
      </c>
      <c r="AK8" s="343" t="s">
        <v>258</v>
      </c>
      <c r="AL8" s="271" t="s">
        <v>185</v>
      </c>
      <c r="AM8" s="271" t="s">
        <v>186</v>
      </c>
      <c r="AN8" s="272" t="s">
        <v>339</v>
      </c>
      <c r="AO8" s="271" t="s">
        <v>58</v>
      </c>
      <c r="AP8" s="285" t="s">
        <v>65</v>
      </c>
      <c r="AQ8" s="275" t="s">
        <v>63</v>
      </c>
      <c r="AR8" s="274" t="s">
        <v>66</v>
      </c>
    </row>
    <row r="9" spans="1:49" ht="11.25" customHeight="1">
      <c r="A9" s="5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5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21"/>
      <c r="AB9" s="222"/>
      <c r="AC9" s="222"/>
      <c r="AD9" s="222"/>
      <c r="AE9" s="222"/>
      <c r="AF9" s="222"/>
      <c r="AG9" s="223"/>
      <c r="AH9" s="225"/>
      <c r="AI9" s="226"/>
      <c r="AJ9" s="224"/>
      <c r="AK9" s="227"/>
      <c r="AL9" s="226"/>
      <c r="AM9" s="228"/>
      <c r="AN9" s="229"/>
      <c r="AO9" s="224"/>
      <c r="AP9" s="230"/>
      <c r="AQ9" s="4"/>
      <c r="AR9" s="4"/>
    </row>
    <row r="10" spans="1:49" ht="21" customHeight="1">
      <c r="A10" s="7" t="s">
        <v>81</v>
      </c>
      <c r="B10" s="42">
        <f t="shared" ref="B10:K10" si="0">SUM(B12:B17)</f>
        <v>937226</v>
      </c>
      <c r="C10" s="42">
        <f t="shared" si="0"/>
        <v>458547</v>
      </c>
      <c r="D10" s="42">
        <f t="shared" si="0"/>
        <v>860172</v>
      </c>
      <c r="E10" s="42">
        <f t="shared" si="0"/>
        <v>415405</v>
      </c>
      <c r="F10" s="42">
        <f t="shared" si="0"/>
        <v>601992</v>
      </c>
      <c r="G10" s="42">
        <f t="shared" si="0"/>
        <v>293548</v>
      </c>
      <c r="H10" s="42">
        <f t="shared" si="0"/>
        <v>311967</v>
      </c>
      <c r="I10" s="42">
        <f t="shared" si="0"/>
        <v>154558</v>
      </c>
      <c r="J10" s="42">
        <f t="shared" si="0"/>
        <v>272026</v>
      </c>
      <c r="K10" s="42">
        <f t="shared" si="0"/>
        <v>135139</v>
      </c>
      <c r="L10" s="42">
        <f>SUM(L12:L17)</f>
        <v>2983383</v>
      </c>
      <c r="M10" s="42">
        <f>SUM(M12:M17)</f>
        <v>1457197</v>
      </c>
      <c r="N10" s="7" t="s">
        <v>81</v>
      </c>
      <c r="O10" s="42">
        <f t="shared" ref="O10:X10" si="1">SUM(O12:O17)</f>
        <v>127521</v>
      </c>
      <c r="P10" s="42">
        <f t="shared" si="1"/>
        <v>60684</v>
      </c>
      <c r="Q10" s="42">
        <f t="shared" si="1"/>
        <v>268040</v>
      </c>
      <c r="R10" s="42">
        <f t="shared" si="1"/>
        <v>124200</v>
      </c>
      <c r="S10" s="42">
        <f t="shared" si="1"/>
        <v>164303</v>
      </c>
      <c r="T10" s="42">
        <f t="shared" si="1"/>
        <v>78185</v>
      </c>
      <c r="U10" s="42">
        <f t="shared" si="1"/>
        <v>23230</v>
      </c>
      <c r="V10" s="42">
        <f t="shared" si="1"/>
        <v>11311</v>
      </c>
      <c r="W10" s="42">
        <f t="shared" si="1"/>
        <v>69653</v>
      </c>
      <c r="X10" s="42">
        <f t="shared" si="1"/>
        <v>34830</v>
      </c>
      <c r="Y10" s="42">
        <f>SUM(Y12:Y17)</f>
        <v>652747</v>
      </c>
      <c r="Z10" s="42">
        <f>SUM(Z12:Z17)</f>
        <v>309210</v>
      </c>
      <c r="AA10" s="7" t="s">
        <v>81</v>
      </c>
      <c r="AB10" s="46">
        <f>SUM(AB12:AB17)</f>
        <v>19797</v>
      </c>
      <c r="AC10" s="46">
        <f t="shared" ref="AC10:AJ10" si="2">SUM(AC12:AC17)</f>
        <v>19909</v>
      </c>
      <c r="AD10" s="46">
        <f t="shared" si="2"/>
        <v>17868</v>
      </c>
      <c r="AE10" s="46">
        <f t="shared" si="2"/>
        <v>13157</v>
      </c>
      <c r="AF10" s="46">
        <f t="shared" si="2"/>
        <v>11723</v>
      </c>
      <c r="AG10" s="46">
        <f t="shared" si="2"/>
        <v>82454</v>
      </c>
      <c r="AH10" s="46">
        <f>SUM(AH12:AH17)</f>
        <v>45589</v>
      </c>
      <c r="AI10" s="46">
        <f>SUM(AI12:AI17)</f>
        <v>5298</v>
      </c>
      <c r="AJ10" s="46">
        <f t="shared" si="2"/>
        <v>50887</v>
      </c>
      <c r="AK10" s="46">
        <f>SUM(AK12:AK17)</f>
        <v>28177</v>
      </c>
      <c r="AL10" s="46">
        <f t="shared" ref="AL10:AR10" si="3">SUM(AL12:AL17)</f>
        <v>27652</v>
      </c>
      <c r="AM10" s="46">
        <f t="shared" si="3"/>
        <v>1188</v>
      </c>
      <c r="AN10" s="46">
        <f t="shared" si="3"/>
        <v>57024</v>
      </c>
      <c r="AO10" s="46">
        <f t="shared" si="3"/>
        <v>1768</v>
      </c>
      <c r="AP10" s="46">
        <f t="shared" si="3"/>
        <v>18089</v>
      </c>
      <c r="AQ10" s="19">
        <f t="shared" si="3"/>
        <v>16917</v>
      </c>
      <c r="AR10" s="19">
        <f t="shared" si="3"/>
        <v>1172</v>
      </c>
      <c r="AT10" s="50"/>
      <c r="AV10" s="45"/>
    </row>
    <row r="11" spans="1:49" ht="13">
      <c r="A11" s="5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2"/>
      <c r="M11" s="42"/>
      <c r="N11" s="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42"/>
      <c r="Z11" s="42"/>
      <c r="AA11" s="5"/>
      <c r="AB11" s="11"/>
      <c r="AC11" s="5"/>
      <c r="AD11" s="11"/>
      <c r="AE11" s="5"/>
      <c r="AF11" s="11"/>
      <c r="AG11" s="5"/>
      <c r="AH11" s="5"/>
      <c r="AI11" s="17"/>
      <c r="AJ11" s="5"/>
      <c r="AK11" s="11"/>
      <c r="AL11" s="5"/>
      <c r="AM11" s="11"/>
      <c r="AN11" s="5"/>
      <c r="AO11" s="17"/>
      <c r="AP11" s="17"/>
      <c r="AQ11" s="5"/>
      <c r="AR11" s="5"/>
      <c r="AT11" s="50"/>
      <c r="AV11" s="45"/>
      <c r="AW11" s="441"/>
    </row>
    <row r="12" spans="1:49" ht="27" customHeight="1">
      <c r="A12" s="5" t="s">
        <v>92</v>
      </c>
      <c r="B12" s="55">
        <f>'Niv1Pub  '!C10</f>
        <v>141302</v>
      </c>
      <c r="C12" s="55">
        <f>'Niv1Pub  '!D10</f>
        <v>67687</v>
      </c>
      <c r="D12" s="55">
        <f>'Niv1Pub  '!E10</f>
        <v>171463</v>
      </c>
      <c r="E12" s="55">
        <f>'Niv1Pub  '!F10</f>
        <v>79905</v>
      </c>
      <c r="F12" s="55">
        <f>'Niv1Pub  '!G10</f>
        <v>150605</v>
      </c>
      <c r="G12" s="55">
        <f>'Niv1Pub  '!H10</f>
        <v>72189</v>
      </c>
      <c r="H12" s="55">
        <f>'Niv1Pub  '!I10</f>
        <v>87271</v>
      </c>
      <c r="I12" s="55">
        <f>'Niv1Pub  '!J10</f>
        <v>43334</v>
      </c>
      <c r="J12" s="55">
        <f>'Niv1Pub  '!K10</f>
        <v>78095</v>
      </c>
      <c r="K12" s="55">
        <f>'Niv1Pub  '!L10</f>
        <v>39597</v>
      </c>
      <c r="L12" s="42">
        <f t="shared" ref="L12:M17" si="4">+B12+D12++F12+H12+J12</f>
        <v>628736</v>
      </c>
      <c r="M12" s="42">
        <f t="shared" si="4"/>
        <v>302712</v>
      </c>
      <c r="N12" s="5" t="s">
        <v>92</v>
      </c>
      <c r="O12" s="55">
        <f>'Niv1Pub  '!Q10</f>
        <v>11935</v>
      </c>
      <c r="P12" s="55">
        <f>'Niv1Pub  '!R10</f>
        <v>5406</v>
      </c>
      <c r="Q12" s="55">
        <f>'Niv1Pub  '!S10</f>
        <v>52640</v>
      </c>
      <c r="R12" s="55">
        <f>'Niv1Pub  '!T10</f>
        <v>22726</v>
      </c>
      <c r="S12" s="55">
        <f>'Niv1Pub  '!U10</f>
        <v>38172</v>
      </c>
      <c r="T12" s="55">
        <f>'Niv1Pub  '!V10</f>
        <v>17464</v>
      </c>
      <c r="U12" s="55">
        <f>'Niv1Pub  '!W10</f>
        <v>4633</v>
      </c>
      <c r="V12" s="55">
        <f>'Niv1Pub  '!X10</f>
        <v>2234</v>
      </c>
      <c r="W12" s="55">
        <f>'Niv1Pub  '!Y10</f>
        <v>13148</v>
      </c>
      <c r="X12" s="55">
        <f>'Niv1Pub  '!Z10</f>
        <v>6840</v>
      </c>
      <c r="Y12" s="42">
        <f t="shared" ref="Y12:Z17" si="5">+O12+Q12++S12+U12+W12</f>
        <v>120528</v>
      </c>
      <c r="Z12" s="42">
        <f t="shared" si="5"/>
        <v>54670</v>
      </c>
      <c r="AA12" s="5" t="s">
        <v>92</v>
      </c>
      <c r="AB12" s="55">
        <f>'Niv1Pub  '!AE10</f>
        <v>3641</v>
      </c>
      <c r="AC12" s="55">
        <f>'Niv1Pub  '!AF10</f>
        <v>3928</v>
      </c>
      <c r="AD12" s="55">
        <f>'Niv1Pub  '!AG10</f>
        <v>3882</v>
      </c>
      <c r="AE12" s="55">
        <f>'Niv1Pub  '!AH10</f>
        <v>3328</v>
      </c>
      <c r="AF12" s="55">
        <f>'Niv1Pub  '!AI10</f>
        <v>3277</v>
      </c>
      <c r="AG12" s="55">
        <f>'Niv1Pub  '!AJ10</f>
        <v>18056</v>
      </c>
      <c r="AH12" s="55">
        <f>'Niv1Pub  '!AK10</f>
        <v>10741</v>
      </c>
      <c r="AI12" s="55">
        <f>'Niv1Pub  '!AL10</f>
        <v>944</v>
      </c>
      <c r="AJ12" s="55">
        <f>'Niv1Pub  '!AM10</f>
        <v>11685</v>
      </c>
      <c r="AK12" s="55">
        <f>'Niv1Pub  '!AN10</f>
        <v>7091</v>
      </c>
      <c r="AL12" s="55">
        <f>'Niv1Pub  '!AO10</f>
        <v>6148</v>
      </c>
      <c r="AM12" s="55">
        <f>'Niv1Pub  '!AP10</f>
        <v>207</v>
      </c>
      <c r="AN12" s="55">
        <f>'Niv1Pub  '!AQ10</f>
        <v>13446</v>
      </c>
      <c r="AO12" s="55">
        <f>'Niv1Pub  '!AR10</f>
        <v>527</v>
      </c>
      <c r="AP12" s="55">
        <f>'Niv1Pub  '!AS10</f>
        <v>3306</v>
      </c>
      <c r="AQ12" s="52">
        <f>'Niv1Pub  '!AT10</f>
        <v>3203</v>
      </c>
      <c r="AR12" s="52">
        <f>'Niv1Pub  '!AU10</f>
        <v>103</v>
      </c>
      <c r="AT12" s="50"/>
      <c r="AV12" s="45"/>
      <c r="AW12" s="441"/>
    </row>
    <row r="13" spans="1:49" ht="27" customHeight="1">
      <c r="A13" s="5" t="s">
        <v>96</v>
      </c>
      <c r="B13" s="55">
        <f>'Niv1Pub  '!C42</f>
        <v>98721</v>
      </c>
      <c r="C13" s="55">
        <f>'Niv1Pub  '!D42</f>
        <v>47897</v>
      </c>
      <c r="D13" s="55">
        <f>'Niv1Pub  '!E42</f>
        <v>67814</v>
      </c>
      <c r="E13" s="55">
        <f>'Niv1Pub  '!F42</f>
        <v>32951</v>
      </c>
      <c r="F13" s="55">
        <f>'Niv1Pub  '!G42</f>
        <v>54940</v>
      </c>
      <c r="G13" s="55">
        <f>'Niv1Pub  '!H42</f>
        <v>26943</v>
      </c>
      <c r="H13" s="55">
        <f>'Niv1Pub  '!I42</f>
        <v>32912</v>
      </c>
      <c r="I13" s="55">
        <f>'Niv1Pub  '!J42</f>
        <v>16352</v>
      </c>
      <c r="J13" s="55">
        <f>'Niv1Pub  '!K42</f>
        <v>24783</v>
      </c>
      <c r="K13" s="55">
        <f>'Niv1Pub  '!L42</f>
        <v>12223</v>
      </c>
      <c r="L13" s="42">
        <f>+B13+D13++F13+H13+J13</f>
        <v>279170</v>
      </c>
      <c r="M13" s="42">
        <f t="shared" si="4"/>
        <v>136366</v>
      </c>
      <c r="N13" s="5" t="s">
        <v>96</v>
      </c>
      <c r="O13" s="55">
        <f>'Niv1Pub  '!Q42</f>
        <v>33025</v>
      </c>
      <c r="P13" s="55">
        <f>'Niv1Pub  '!R42</f>
        <v>15444</v>
      </c>
      <c r="Q13" s="55">
        <f>'Niv1Pub  '!S42</f>
        <v>18871</v>
      </c>
      <c r="R13" s="55">
        <f>'Niv1Pub  '!T42</f>
        <v>8761</v>
      </c>
      <c r="S13" s="55">
        <f>'Niv1Pub  '!U42</f>
        <v>16277</v>
      </c>
      <c r="T13" s="55">
        <f>'Niv1Pub  '!V42</f>
        <v>7818</v>
      </c>
      <c r="U13" s="55">
        <f>'Niv1Pub  '!W42</f>
        <v>6642</v>
      </c>
      <c r="V13" s="55">
        <f>'Niv1Pub  '!X42</f>
        <v>3180</v>
      </c>
      <c r="W13" s="55">
        <f>'Niv1Pub  '!Y42</f>
        <v>6254</v>
      </c>
      <c r="X13" s="55">
        <f>'Niv1Pub  '!Z42</f>
        <v>3175</v>
      </c>
      <c r="Y13" s="42">
        <f t="shared" si="5"/>
        <v>81069</v>
      </c>
      <c r="Z13" s="42">
        <f t="shared" si="5"/>
        <v>38378</v>
      </c>
      <c r="AA13" s="5" t="s">
        <v>96</v>
      </c>
      <c r="AB13" s="55">
        <f>+'Niv1Pub  '!AE42</f>
        <v>1877</v>
      </c>
      <c r="AC13" s="55">
        <f>+'Niv1Pub  '!AF42</f>
        <v>1637</v>
      </c>
      <c r="AD13" s="55">
        <f>+'Niv1Pub  '!AG42</f>
        <v>1574</v>
      </c>
      <c r="AE13" s="55">
        <f>+'Niv1Pub  '!AH42</f>
        <v>1248</v>
      </c>
      <c r="AF13" s="55">
        <f>+'Niv1Pub  '!AI42</f>
        <v>1055</v>
      </c>
      <c r="AG13" s="55">
        <f>+'Niv1Pub  '!AJ42</f>
        <v>7391</v>
      </c>
      <c r="AH13" s="55">
        <f>'Niv1Pub  '!AK42</f>
        <v>3661</v>
      </c>
      <c r="AI13" s="55">
        <f>'Niv1Pub  '!AL42</f>
        <v>581</v>
      </c>
      <c r="AJ13" s="55">
        <f>'Niv1Pub  '!AM42</f>
        <v>4242</v>
      </c>
      <c r="AK13" s="55">
        <f>'Niv1Pub  '!AN42</f>
        <v>1788</v>
      </c>
      <c r="AL13" s="55">
        <f>'Niv1Pub  '!AO42</f>
        <v>2672</v>
      </c>
      <c r="AM13" s="55">
        <f>'Niv1Pub  '!AP42</f>
        <v>161</v>
      </c>
      <c r="AN13" s="55">
        <f>'Niv1Pub  '!AQ42</f>
        <v>4624</v>
      </c>
      <c r="AO13" s="55">
        <f>'Niv1Pub  '!AR42</f>
        <v>177</v>
      </c>
      <c r="AP13" s="55">
        <f>'Niv1Pub  '!AS42</f>
        <v>1458</v>
      </c>
      <c r="AQ13" s="52">
        <f>'Niv1Pub  '!AT42</f>
        <v>1426</v>
      </c>
      <c r="AR13" s="52">
        <f>'Niv1Pub  '!AU42</f>
        <v>32</v>
      </c>
      <c r="AT13" s="50"/>
      <c r="AV13" s="45"/>
      <c r="AW13" s="441"/>
    </row>
    <row r="14" spans="1:49" ht="27" customHeight="1">
      <c r="A14" s="5" t="s">
        <v>93</v>
      </c>
      <c r="B14" s="130">
        <f>'Niv1Pub  '!C63</f>
        <v>262725</v>
      </c>
      <c r="C14" s="130">
        <f>'Niv1Pub  '!D63</f>
        <v>127605</v>
      </c>
      <c r="D14" s="130">
        <f>'Niv1Pub  '!E63</f>
        <v>210815</v>
      </c>
      <c r="E14" s="130">
        <f>'Niv1Pub  '!F63</f>
        <v>100841</v>
      </c>
      <c r="F14" s="130">
        <f>'Niv1Pub  '!G63</f>
        <v>129799</v>
      </c>
      <c r="G14" s="130">
        <f>'Niv1Pub  '!H63</f>
        <v>62142</v>
      </c>
      <c r="H14" s="130">
        <f>'Niv1Pub  '!I63</f>
        <v>63058</v>
      </c>
      <c r="I14" s="130">
        <f>'Niv1Pub  '!J63</f>
        <v>30354</v>
      </c>
      <c r="J14" s="130">
        <f>'Niv1Pub  '!K63</f>
        <v>55577</v>
      </c>
      <c r="K14" s="130">
        <f>'Niv1Pub  '!L63</f>
        <v>26970</v>
      </c>
      <c r="L14" s="42">
        <f>+B14+D14++F14+H14+J14</f>
        <v>721974</v>
      </c>
      <c r="M14" s="42">
        <f t="shared" si="4"/>
        <v>347912</v>
      </c>
      <c r="N14" s="5" t="s">
        <v>93</v>
      </c>
      <c r="O14" s="55">
        <f>'Niv1Pub  '!Q63</f>
        <v>24823</v>
      </c>
      <c r="P14" s="55">
        <f>'Niv1Pub  '!R63</f>
        <v>11774</v>
      </c>
      <c r="Q14" s="55">
        <f>'Niv1Pub  '!S63</f>
        <v>63310</v>
      </c>
      <c r="R14" s="55">
        <f>'Niv1Pub  '!T63</f>
        <v>29333</v>
      </c>
      <c r="S14" s="55">
        <f>'Niv1Pub  '!U63</f>
        <v>36532</v>
      </c>
      <c r="T14" s="55">
        <f>'Niv1Pub  '!V63</f>
        <v>17215</v>
      </c>
      <c r="U14" s="55">
        <f>'Niv1Pub  '!W63</f>
        <v>3018</v>
      </c>
      <c r="V14" s="55">
        <f>'Niv1Pub  '!X63</f>
        <v>1384</v>
      </c>
      <c r="W14" s="55">
        <f>'Niv1Pub  '!Y63</f>
        <v>18458</v>
      </c>
      <c r="X14" s="55">
        <f>'Niv1Pub  '!Z63</f>
        <v>8978</v>
      </c>
      <c r="Y14" s="42">
        <f t="shared" si="5"/>
        <v>146141</v>
      </c>
      <c r="Z14" s="42">
        <f t="shared" si="5"/>
        <v>68684</v>
      </c>
      <c r="AA14" s="18" t="s">
        <v>93</v>
      </c>
      <c r="AB14" s="55">
        <f>'Niv1Pub  '!AE63</f>
        <v>5110</v>
      </c>
      <c r="AC14" s="55">
        <f>'Niv1Pub  '!AF63</f>
        <v>5129</v>
      </c>
      <c r="AD14" s="55">
        <f>'Niv1Pub  '!AG63</f>
        <v>4371</v>
      </c>
      <c r="AE14" s="55">
        <f>'Niv1Pub  '!AH63</f>
        <v>2956</v>
      </c>
      <c r="AF14" s="55">
        <f>'Niv1Pub  '!AI63</f>
        <v>2602</v>
      </c>
      <c r="AG14" s="55">
        <f>'Niv1Pub  '!AJ63</f>
        <v>20168</v>
      </c>
      <c r="AH14" s="55">
        <f>'Niv1Pub  '!AK63</f>
        <v>12138</v>
      </c>
      <c r="AI14" s="55">
        <f>'Niv1Pub  '!AL63</f>
        <v>1276</v>
      </c>
      <c r="AJ14" s="55">
        <f>'Niv1Pub  '!AM63</f>
        <v>13414</v>
      </c>
      <c r="AK14" s="55">
        <f>'Niv1Pub  '!AN63</f>
        <v>7378</v>
      </c>
      <c r="AL14" s="55">
        <f>'Niv1Pub  '!AO63</f>
        <v>6599</v>
      </c>
      <c r="AM14" s="55">
        <f>'Niv1Pub  '!AP63</f>
        <v>257</v>
      </c>
      <c r="AN14" s="55">
        <f>'Niv1Pub  '!AQ63</f>
        <v>14234</v>
      </c>
      <c r="AO14" s="55">
        <f>'Niv1Pub  '!AR63</f>
        <v>314</v>
      </c>
      <c r="AP14" s="55">
        <f>'Niv1Pub  '!AS63</f>
        <v>4808</v>
      </c>
      <c r="AQ14" s="52">
        <f>'Niv1Pub  '!AT63</f>
        <v>4454</v>
      </c>
      <c r="AR14" s="52">
        <f>'Niv1Pub  '!AU63</f>
        <v>354</v>
      </c>
      <c r="AT14" s="50"/>
      <c r="AV14" s="45"/>
      <c r="AW14" s="441"/>
    </row>
    <row r="15" spans="1:49" ht="27" customHeight="1">
      <c r="A15" s="5" t="s">
        <v>94</v>
      </c>
      <c r="B15" s="55">
        <f>'Niv1Pub  '!C98</f>
        <v>128131</v>
      </c>
      <c r="C15" s="55">
        <f>'Niv1Pub  '!D98</f>
        <v>62697</v>
      </c>
      <c r="D15" s="55">
        <f>'Niv1Pub  '!E98</f>
        <v>122137</v>
      </c>
      <c r="E15" s="55">
        <f>'Niv1Pub  '!F98</f>
        <v>59830</v>
      </c>
      <c r="F15" s="55">
        <f>'Niv1Pub  '!G98</f>
        <v>81719</v>
      </c>
      <c r="G15" s="55">
        <f>'Niv1Pub  '!H98</f>
        <v>39859</v>
      </c>
      <c r="H15" s="55">
        <f>'Niv1Pub  '!I98</f>
        <v>41394</v>
      </c>
      <c r="I15" s="55">
        <f>'Niv1Pub  '!J98</f>
        <v>20216</v>
      </c>
      <c r="J15" s="55">
        <f>'Niv1Pub  '!K98</f>
        <v>36983</v>
      </c>
      <c r="K15" s="55">
        <f>'Niv1Pub  '!L98</f>
        <v>17648</v>
      </c>
      <c r="L15" s="42">
        <f t="shared" si="4"/>
        <v>410364</v>
      </c>
      <c r="M15" s="42">
        <f t="shared" si="4"/>
        <v>200250</v>
      </c>
      <c r="N15" s="5" t="s">
        <v>94</v>
      </c>
      <c r="O15" s="55">
        <f>'Niv1Pub  '!Q98</f>
        <v>17608</v>
      </c>
      <c r="P15" s="55">
        <f>'Niv1Pub  '!R98</f>
        <v>8429</v>
      </c>
      <c r="Q15" s="55">
        <f>'Niv1Pub  '!S98</f>
        <v>35858</v>
      </c>
      <c r="R15" s="55">
        <f>'Niv1Pub  '!T98</f>
        <v>17331</v>
      </c>
      <c r="S15" s="55">
        <f>'Niv1Pub  '!U98</f>
        <v>22926</v>
      </c>
      <c r="T15" s="55">
        <f>'Niv1Pub  '!V98</f>
        <v>11019</v>
      </c>
      <c r="U15" s="55">
        <f>'Niv1Pub  '!W98</f>
        <v>3464</v>
      </c>
      <c r="V15" s="55">
        <f>'Niv1Pub  '!X98</f>
        <v>1679</v>
      </c>
      <c r="W15" s="55">
        <f>'Niv1Pub  '!Y98</f>
        <v>11193</v>
      </c>
      <c r="X15" s="55">
        <f>'Niv1Pub  '!Z98</f>
        <v>5443</v>
      </c>
      <c r="Y15" s="42">
        <f t="shared" si="5"/>
        <v>91049</v>
      </c>
      <c r="Z15" s="42">
        <f t="shared" si="5"/>
        <v>43901</v>
      </c>
      <c r="AA15" s="5" t="s">
        <v>94</v>
      </c>
      <c r="AB15" s="55">
        <f>'Niv1Pub  '!AE98</f>
        <v>2774</v>
      </c>
      <c r="AC15" s="55">
        <f>'Niv1Pub  '!AF98</f>
        <v>2844</v>
      </c>
      <c r="AD15" s="55">
        <f>'Niv1Pub  '!AG98</f>
        <v>2554</v>
      </c>
      <c r="AE15" s="55">
        <f>'Niv1Pub  '!AH98</f>
        <v>1991</v>
      </c>
      <c r="AF15" s="55">
        <f>'Niv1Pub  '!AI98</f>
        <v>1663</v>
      </c>
      <c r="AG15" s="55">
        <f>'Niv1Pub  '!AJ98</f>
        <v>11826</v>
      </c>
      <c r="AH15" s="55">
        <f>'Niv1Pub  '!AK98</f>
        <v>5787</v>
      </c>
      <c r="AI15" s="55">
        <f>'Niv1Pub  '!AL98</f>
        <v>655</v>
      </c>
      <c r="AJ15" s="55">
        <f>'Niv1Pub  '!AM98</f>
        <v>6442</v>
      </c>
      <c r="AK15" s="55">
        <f>'Niv1Pub  '!AN98</f>
        <v>3202</v>
      </c>
      <c r="AL15" s="55">
        <f>'Niv1Pub  '!AO98</f>
        <v>3976</v>
      </c>
      <c r="AM15" s="55">
        <f>'Niv1Pub  '!AP98</f>
        <v>188</v>
      </c>
      <c r="AN15" s="55">
        <f>'Niv1Pub  '!AQ98</f>
        <v>7370</v>
      </c>
      <c r="AO15" s="55">
        <f>'Niv1Pub  '!AR98</f>
        <v>148</v>
      </c>
      <c r="AP15" s="55">
        <f>'Niv1Pub  '!AS98</f>
        <v>2649</v>
      </c>
      <c r="AQ15" s="52">
        <f>'Niv1Pub  '!AT98</f>
        <v>2465</v>
      </c>
      <c r="AR15" s="52">
        <f>'Niv1Pub  '!AU98</f>
        <v>184</v>
      </c>
      <c r="AT15" s="50"/>
      <c r="AV15" s="45"/>
      <c r="AW15" s="441"/>
    </row>
    <row r="16" spans="1:49" s="49" customFormat="1" ht="27" customHeight="1">
      <c r="A16" s="76" t="s">
        <v>111</v>
      </c>
      <c r="B16" s="139">
        <f>'Niv1Pub  '!C132</f>
        <v>173894</v>
      </c>
      <c r="C16" s="139">
        <f>'Niv1Pub  '!D132</f>
        <v>84982</v>
      </c>
      <c r="D16" s="139">
        <f>'Niv1Pub  '!E132</f>
        <v>199424</v>
      </c>
      <c r="E16" s="139">
        <f>'Niv1Pub  '!F132</f>
        <v>95747</v>
      </c>
      <c r="F16" s="139">
        <f>'Niv1Pub  '!G132</f>
        <v>129686</v>
      </c>
      <c r="G16" s="139">
        <f>'Niv1Pub  '!H132</f>
        <v>63751</v>
      </c>
      <c r="H16" s="139">
        <f>'Niv1Pub  '!I132</f>
        <v>59067</v>
      </c>
      <c r="I16" s="139">
        <f>'Niv1Pub  '!J132</f>
        <v>29558</v>
      </c>
      <c r="J16" s="139">
        <f>'Niv1Pub  '!K132</f>
        <v>56652</v>
      </c>
      <c r="K16" s="139">
        <f>'Niv1Pub  '!L132</f>
        <v>28426</v>
      </c>
      <c r="L16" s="127">
        <f t="shared" si="4"/>
        <v>618723</v>
      </c>
      <c r="M16" s="127">
        <f t="shared" si="4"/>
        <v>302464</v>
      </c>
      <c r="N16" s="76" t="s">
        <v>111</v>
      </c>
      <c r="O16" s="139">
        <f>'Niv1Pub  '!Q132</f>
        <v>21275</v>
      </c>
      <c r="P16" s="139">
        <f>'Niv1Pub  '!R132</f>
        <v>10150</v>
      </c>
      <c r="Q16" s="139">
        <f>'Niv1Pub  '!S132</f>
        <v>75501</v>
      </c>
      <c r="R16" s="139">
        <f>'Niv1Pub  '!T132</f>
        <v>34801</v>
      </c>
      <c r="S16" s="139">
        <f>'Niv1Pub  '!U132</f>
        <v>38303</v>
      </c>
      <c r="T16" s="139">
        <f>'Niv1Pub  '!V132</f>
        <v>18515</v>
      </c>
      <c r="U16" s="139">
        <f>'Niv1Pub  '!W132</f>
        <v>3117</v>
      </c>
      <c r="V16" s="139">
        <f>'Niv1Pub  '!X132</f>
        <v>1577</v>
      </c>
      <c r="W16" s="139">
        <f>'Niv1Pub  '!Y132</f>
        <v>16562</v>
      </c>
      <c r="X16" s="139">
        <f>'Niv1Pub  '!Z132</f>
        <v>8321</v>
      </c>
      <c r="Y16" s="42">
        <f t="shared" si="5"/>
        <v>154758</v>
      </c>
      <c r="Z16" s="42">
        <f t="shared" si="5"/>
        <v>73364</v>
      </c>
      <c r="AA16" s="76" t="s">
        <v>111</v>
      </c>
      <c r="AB16" s="139">
        <f>'Niv1Pub  '!AE132</f>
        <v>3825</v>
      </c>
      <c r="AC16" s="139">
        <f>'Niv1Pub  '!AF132</f>
        <v>4063</v>
      </c>
      <c r="AD16" s="139">
        <f>'Niv1Pub  '!AG132</f>
        <v>3607</v>
      </c>
      <c r="AE16" s="139">
        <f>'Niv1Pub  '!AH132</f>
        <v>2307</v>
      </c>
      <c r="AF16" s="139">
        <f>'Niv1Pub  '!AI132</f>
        <v>2154</v>
      </c>
      <c r="AG16" s="139">
        <f>'Niv1Pub  '!AJ132</f>
        <v>15956</v>
      </c>
      <c r="AH16" s="139">
        <f>'Niv1Pub  '!AK132</f>
        <v>9143</v>
      </c>
      <c r="AI16" s="139">
        <f>'Niv1Pub  '!AL132</f>
        <v>1310</v>
      </c>
      <c r="AJ16" s="139">
        <f>'Niv1Pub  '!AM132</f>
        <v>10453</v>
      </c>
      <c r="AK16" s="139">
        <f>'Niv1Pub  '!AN132</f>
        <v>5319</v>
      </c>
      <c r="AL16" s="139">
        <f>'Niv1Pub  '!AO132</f>
        <v>5758</v>
      </c>
      <c r="AM16" s="139">
        <f>'Niv1Pub  '!AP132</f>
        <v>180</v>
      </c>
      <c r="AN16" s="139">
        <f>'Niv1Pub  '!AQ132</f>
        <v>11257</v>
      </c>
      <c r="AO16" s="139">
        <f>'Niv1Pub  '!AR132</f>
        <v>223</v>
      </c>
      <c r="AP16" s="139">
        <f>'Niv1Pub  '!AS132</f>
        <v>3440</v>
      </c>
      <c r="AQ16" s="74">
        <f>'Niv1Pub  '!AT132</f>
        <v>3299</v>
      </c>
      <c r="AR16" s="74">
        <f>'Niv1Pub  '!AU132</f>
        <v>141</v>
      </c>
      <c r="AT16" s="50"/>
      <c r="AU16" s="11"/>
      <c r="AV16" s="45"/>
      <c r="AW16" s="441"/>
    </row>
    <row r="17" spans="1:49" ht="27" customHeight="1">
      <c r="A17" s="5" t="s">
        <v>95</v>
      </c>
      <c r="B17" s="52">
        <f>'Niv1Pub  '!C163</f>
        <v>132453</v>
      </c>
      <c r="C17" s="52">
        <f>'Niv1Pub  '!D163</f>
        <v>67679</v>
      </c>
      <c r="D17" s="52">
        <f>'Niv1Pub  '!E163</f>
        <v>88519</v>
      </c>
      <c r="E17" s="52">
        <f>'Niv1Pub  '!F163</f>
        <v>46131</v>
      </c>
      <c r="F17" s="52">
        <f>'Niv1Pub  '!G163</f>
        <v>55243</v>
      </c>
      <c r="G17" s="52">
        <f>'Niv1Pub  '!H163</f>
        <v>28664</v>
      </c>
      <c r="H17" s="52">
        <f>'Niv1Pub  '!I163</f>
        <v>28265</v>
      </c>
      <c r="I17" s="52">
        <f>'Niv1Pub  '!J163</f>
        <v>14744</v>
      </c>
      <c r="J17" s="52">
        <f>'Niv1Pub  '!K163</f>
        <v>19936</v>
      </c>
      <c r="K17" s="52">
        <f>'Niv1Pub  '!L163</f>
        <v>10275</v>
      </c>
      <c r="L17" s="8">
        <f t="shared" si="4"/>
        <v>324416</v>
      </c>
      <c r="M17" s="8">
        <f t="shared" si="4"/>
        <v>167493</v>
      </c>
      <c r="N17" s="5" t="s">
        <v>95</v>
      </c>
      <c r="O17" s="52">
        <f>'Niv1Pub  '!Q163</f>
        <v>18855</v>
      </c>
      <c r="P17" s="52">
        <f>'Niv1Pub  '!R163</f>
        <v>9481</v>
      </c>
      <c r="Q17" s="52">
        <f>'Niv1Pub  '!S163</f>
        <v>21860</v>
      </c>
      <c r="R17" s="52">
        <f>'Niv1Pub  '!T163</f>
        <v>11248</v>
      </c>
      <c r="S17" s="52">
        <f>'Niv1Pub  '!U163</f>
        <v>12093</v>
      </c>
      <c r="T17" s="52">
        <f>'Niv1Pub  '!V163</f>
        <v>6154</v>
      </c>
      <c r="U17" s="52">
        <f>'Niv1Pub  '!W163</f>
        <v>2356</v>
      </c>
      <c r="V17" s="52">
        <f>'Niv1Pub  '!X163</f>
        <v>1257</v>
      </c>
      <c r="W17" s="52">
        <f>'Niv1Pub  '!Y163</f>
        <v>4038</v>
      </c>
      <c r="X17" s="52">
        <f>'Niv1Pub  '!Z163</f>
        <v>2073</v>
      </c>
      <c r="Y17" s="8">
        <f t="shared" si="5"/>
        <v>59202</v>
      </c>
      <c r="Z17" s="8">
        <f t="shared" si="5"/>
        <v>30213</v>
      </c>
      <c r="AA17" s="5" t="s">
        <v>95</v>
      </c>
      <c r="AB17" s="52">
        <f>'Niv1Pub  '!AE163</f>
        <v>2570</v>
      </c>
      <c r="AC17" s="52">
        <f>'Niv1Pub  '!AF163</f>
        <v>2308</v>
      </c>
      <c r="AD17" s="52">
        <f>'Niv1Pub  '!AG163</f>
        <v>1880</v>
      </c>
      <c r="AE17" s="52">
        <f>'Niv1Pub  '!AH163</f>
        <v>1327</v>
      </c>
      <c r="AF17" s="52">
        <f>'Niv1Pub  '!AI163</f>
        <v>972</v>
      </c>
      <c r="AG17" s="52">
        <f>'Niv1Pub  '!AJ163</f>
        <v>9057</v>
      </c>
      <c r="AH17" s="52">
        <f>'Niv1Pub  '!AK163</f>
        <v>4119</v>
      </c>
      <c r="AI17" s="52">
        <f>'Niv1Pub  '!AL163</f>
        <v>532</v>
      </c>
      <c r="AJ17" s="52">
        <f>'Niv1Pub  '!AM163</f>
        <v>4651</v>
      </c>
      <c r="AK17" s="52">
        <f>'Niv1Pub  '!AN163</f>
        <v>3399</v>
      </c>
      <c r="AL17" s="52">
        <f>'Niv1Pub  '!AO163</f>
        <v>2499</v>
      </c>
      <c r="AM17" s="52">
        <f>'Niv1Pub  '!AP163</f>
        <v>195</v>
      </c>
      <c r="AN17" s="52">
        <f>'Niv1Pub  '!AQ163</f>
        <v>6093</v>
      </c>
      <c r="AO17" s="52">
        <f>'Niv1Pub  '!AR163</f>
        <v>379</v>
      </c>
      <c r="AP17" s="52">
        <f>'Niv1Pub  '!AS163</f>
        <v>2428</v>
      </c>
      <c r="AQ17" s="52">
        <f>'Niv1Pub  '!AT163</f>
        <v>2070</v>
      </c>
      <c r="AR17" s="52">
        <f>'Niv1Pub  '!AU163</f>
        <v>358</v>
      </c>
      <c r="AT17" s="50"/>
      <c r="AV17" s="45"/>
      <c r="AW17" s="442"/>
    </row>
    <row r="18" spans="1:49" ht="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3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W18" s="438"/>
    </row>
    <row r="20" spans="1:49" ht="18.75" customHeight="1">
      <c r="M20" s="20"/>
      <c r="AA20" s="1" t="s">
        <v>363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9">
      <c r="A21" s="47" t="s">
        <v>364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1" t="s">
        <v>483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48"/>
      <c r="Z21" s="48"/>
      <c r="AA21" s="1" t="s">
        <v>272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9" ht="15" customHeight="1">
      <c r="A22" s="1" t="s">
        <v>266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 t="s">
        <v>266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 t="s">
        <v>280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9" ht="15" customHeight="1">
      <c r="A23" s="1" t="s">
        <v>280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 t="s">
        <v>280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"/>
    </row>
    <row r="24" spans="1:49" ht="19.5" customHeight="1">
      <c r="A24" s="3" t="s">
        <v>91</v>
      </c>
      <c r="B24" s="1"/>
      <c r="C24" s="1"/>
      <c r="D24" s="1"/>
      <c r="E24" s="1"/>
      <c r="F24" s="1"/>
      <c r="G24" s="1"/>
      <c r="H24" s="1"/>
      <c r="I24" s="1"/>
      <c r="J24" s="1" t="s">
        <v>72</v>
      </c>
      <c r="K24" s="1"/>
      <c r="L24" s="1"/>
      <c r="M24" s="1"/>
      <c r="N24" s="2" t="s">
        <v>91</v>
      </c>
      <c r="W24" s="1" t="s">
        <v>72</v>
      </c>
      <c r="X24" s="1"/>
      <c r="Y24" s="1"/>
      <c r="Z24" s="1"/>
      <c r="AA24" s="2" t="s">
        <v>91</v>
      </c>
      <c r="AO24" s="44"/>
      <c r="AP24" s="579" t="s">
        <v>72</v>
      </c>
      <c r="AQ24" s="579"/>
    </row>
    <row r="25" spans="1:49" ht="19.5" customHeight="1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W25" s="1"/>
      <c r="X25" s="1"/>
      <c r="Y25" s="1"/>
      <c r="Z25" s="1"/>
    </row>
    <row r="26" spans="1:49" s="318" customFormat="1" ht="18" customHeight="1">
      <c r="A26" s="215"/>
      <c r="B26" s="213" t="s">
        <v>74</v>
      </c>
      <c r="C26" s="214"/>
      <c r="D26" s="213" t="s">
        <v>75</v>
      </c>
      <c r="E26" s="214"/>
      <c r="F26" s="213" t="s">
        <v>76</v>
      </c>
      <c r="G26" s="214"/>
      <c r="H26" s="213" t="s">
        <v>77</v>
      </c>
      <c r="I26" s="214"/>
      <c r="J26" s="213" t="s">
        <v>78</v>
      </c>
      <c r="K26" s="214"/>
      <c r="L26" s="213" t="s">
        <v>276</v>
      </c>
      <c r="M26" s="214"/>
      <c r="N26" s="215"/>
      <c r="O26" s="213" t="s">
        <v>74</v>
      </c>
      <c r="P26" s="214"/>
      <c r="Q26" s="213" t="s">
        <v>75</v>
      </c>
      <c r="R26" s="214"/>
      <c r="S26" s="213" t="s">
        <v>76</v>
      </c>
      <c r="T26" s="214"/>
      <c r="U26" s="213" t="s">
        <v>77</v>
      </c>
      <c r="V26" s="214"/>
      <c r="W26" s="213" t="s">
        <v>78</v>
      </c>
      <c r="X26" s="214"/>
      <c r="Y26" s="213" t="s">
        <v>57</v>
      </c>
      <c r="Z26" s="214"/>
      <c r="AA26" s="218"/>
      <c r="AB26" s="316" t="s">
        <v>64</v>
      </c>
      <c r="AC26" s="311"/>
      <c r="AD26" s="311"/>
      <c r="AE26" s="311"/>
      <c r="AF26" s="311"/>
      <c r="AG26" s="214"/>
      <c r="AH26" s="312" t="s">
        <v>47</v>
      </c>
      <c r="AI26" s="311"/>
      <c r="AJ26" s="214"/>
      <c r="AK26" s="209" t="s">
        <v>445</v>
      </c>
      <c r="AL26" s="536"/>
      <c r="AM26" s="312" t="s">
        <v>176</v>
      </c>
      <c r="AN26" s="303"/>
      <c r="AO26" s="317"/>
    </row>
    <row r="27" spans="1:49" ht="24" customHeight="1">
      <c r="A27" s="211" t="s">
        <v>273</v>
      </c>
      <c r="B27" s="212" t="s">
        <v>257</v>
      </c>
      <c r="C27" s="212" t="s">
        <v>79</v>
      </c>
      <c r="D27" s="212" t="s">
        <v>257</v>
      </c>
      <c r="E27" s="212" t="s">
        <v>79</v>
      </c>
      <c r="F27" s="212" t="s">
        <v>257</v>
      </c>
      <c r="G27" s="212" t="s">
        <v>79</v>
      </c>
      <c r="H27" s="212" t="s">
        <v>257</v>
      </c>
      <c r="I27" s="212" t="s">
        <v>79</v>
      </c>
      <c r="J27" s="212" t="s">
        <v>257</v>
      </c>
      <c r="K27" s="212" t="s">
        <v>79</v>
      </c>
      <c r="L27" s="212" t="s">
        <v>257</v>
      </c>
      <c r="M27" s="212" t="s">
        <v>79</v>
      </c>
      <c r="N27" s="211" t="s">
        <v>273</v>
      </c>
      <c r="O27" s="212" t="s">
        <v>257</v>
      </c>
      <c r="P27" s="212" t="s">
        <v>79</v>
      </c>
      <c r="Q27" s="212" t="s">
        <v>257</v>
      </c>
      <c r="R27" s="212" t="s">
        <v>79</v>
      </c>
      <c r="S27" s="212" t="s">
        <v>257</v>
      </c>
      <c r="T27" s="212" t="s">
        <v>79</v>
      </c>
      <c r="U27" s="212" t="s">
        <v>257</v>
      </c>
      <c r="V27" s="212" t="s">
        <v>79</v>
      </c>
      <c r="W27" s="212" t="s">
        <v>257</v>
      </c>
      <c r="X27" s="212" t="s">
        <v>79</v>
      </c>
      <c r="Y27" s="212" t="s">
        <v>257</v>
      </c>
      <c r="Z27" s="212" t="s">
        <v>79</v>
      </c>
      <c r="AA27" s="217" t="s">
        <v>273</v>
      </c>
      <c r="AB27" s="269" t="s">
        <v>177</v>
      </c>
      <c r="AC27" s="269" t="s">
        <v>178</v>
      </c>
      <c r="AD27" s="269" t="s">
        <v>179</v>
      </c>
      <c r="AE27" s="269" t="s">
        <v>180</v>
      </c>
      <c r="AF27" s="269" t="s">
        <v>181</v>
      </c>
      <c r="AG27" s="271" t="s">
        <v>73</v>
      </c>
      <c r="AH27" s="284" t="s">
        <v>183</v>
      </c>
      <c r="AI27" s="284" t="s">
        <v>184</v>
      </c>
      <c r="AJ27" s="271" t="s">
        <v>182</v>
      </c>
      <c r="AK27" s="272" t="s">
        <v>444</v>
      </c>
      <c r="AL27" s="271" t="s">
        <v>58</v>
      </c>
      <c r="AM27" s="285" t="s">
        <v>65</v>
      </c>
      <c r="AN27" s="275" t="s">
        <v>63</v>
      </c>
      <c r="AO27" s="274" t="s">
        <v>66</v>
      </c>
      <c r="AP27" s="11"/>
    </row>
    <row r="28" spans="1:49" ht="13.5" customHeight="1">
      <c r="A28" s="219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19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18"/>
      <c r="AB28" s="222"/>
      <c r="AC28" s="222"/>
      <c r="AD28" s="222"/>
      <c r="AE28" s="222"/>
      <c r="AF28" s="222"/>
      <c r="AG28" s="223"/>
      <c r="AH28" s="224"/>
      <c r="AI28" s="225"/>
      <c r="AJ28" s="224"/>
      <c r="AK28" s="227"/>
      <c r="AL28" s="226"/>
      <c r="AM28" s="228"/>
      <c r="AN28" s="229"/>
      <c r="AO28" s="230"/>
      <c r="AP28" s="11"/>
    </row>
    <row r="29" spans="1:49" ht="19.5" customHeight="1">
      <c r="A29" s="7" t="s">
        <v>81</v>
      </c>
      <c r="B29" s="42">
        <f t="shared" ref="B29:K29" si="6">SUM(B31:B36)</f>
        <v>208003</v>
      </c>
      <c r="C29" s="42">
        <f t="shared" si="6"/>
        <v>103197</v>
      </c>
      <c r="D29" s="42">
        <f t="shared" si="6"/>
        <v>163893</v>
      </c>
      <c r="E29" s="42">
        <f t="shared" si="6"/>
        <v>81059</v>
      </c>
      <c r="F29" s="42">
        <f t="shared" si="6"/>
        <v>144316</v>
      </c>
      <c r="G29" s="42">
        <f t="shared" si="6"/>
        <v>71271</v>
      </c>
      <c r="H29" s="42">
        <f t="shared" si="6"/>
        <v>109428</v>
      </c>
      <c r="I29" s="42">
        <f t="shared" si="6"/>
        <v>54827</v>
      </c>
      <c r="J29" s="42">
        <f t="shared" si="6"/>
        <v>89883</v>
      </c>
      <c r="K29" s="42">
        <f t="shared" si="6"/>
        <v>45577</v>
      </c>
      <c r="L29" s="42">
        <f>SUM(L31:L36)</f>
        <v>715523</v>
      </c>
      <c r="M29" s="42">
        <f>SUM(M31:M36)</f>
        <v>355931</v>
      </c>
      <c r="N29" s="7" t="s">
        <v>81</v>
      </c>
      <c r="O29" s="42">
        <f t="shared" ref="O29:X29" si="7">SUM(O31:O36)</f>
        <v>18081</v>
      </c>
      <c r="P29" s="42">
        <f t="shared" si="7"/>
        <v>8397</v>
      </c>
      <c r="Q29" s="42">
        <f t="shared" si="7"/>
        <v>22159</v>
      </c>
      <c r="R29" s="42">
        <f t="shared" si="7"/>
        <v>10096</v>
      </c>
      <c r="S29" s="42">
        <f>SUM(S31:S36)</f>
        <v>20003</v>
      </c>
      <c r="T29" s="42">
        <f t="shared" si="7"/>
        <v>9183</v>
      </c>
      <c r="U29" s="42">
        <f t="shared" si="7"/>
        <v>8579</v>
      </c>
      <c r="V29" s="42">
        <f t="shared" si="7"/>
        <v>4101</v>
      </c>
      <c r="W29" s="42">
        <f t="shared" si="7"/>
        <v>8160</v>
      </c>
      <c r="X29" s="42">
        <f t="shared" si="7"/>
        <v>4217</v>
      </c>
      <c r="Y29" s="42">
        <f>SUM(Y31:Y36)</f>
        <v>76982</v>
      </c>
      <c r="Z29" s="42">
        <f>SUM(Z31:Z36)</f>
        <v>35994</v>
      </c>
      <c r="AA29" s="7" t="s">
        <v>81</v>
      </c>
      <c r="AB29" s="46">
        <f t="shared" ref="AB29:AO29" si="8">SUM(AB31:AB36)</f>
        <v>6130</v>
      </c>
      <c r="AC29" s="46">
        <f t="shared" si="8"/>
        <v>5762</v>
      </c>
      <c r="AD29" s="46">
        <f t="shared" si="8"/>
        <v>5603</v>
      </c>
      <c r="AE29" s="46">
        <f t="shared" si="8"/>
        <v>4921</v>
      </c>
      <c r="AF29" s="46">
        <f t="shared" si="8"/>
        <v>4449</v>
      </c>
      <c r="AG29" s="46">
        <f t="shared" si="8"/>
        <v>26865</v>
      </c>
      <c r="AH29" s="46">
        <f>SUM(AH31:AH36)</f>
        <v>17671</v>
      </c>
      <c r="AI29" s="46">
        <f>SUM(AI31:AI36)</f>
        <v>2100</v>
      </c>
      <c r="AJ29" s="46">
        <f t="shared" si="8"/>
        <v>19771</v>
      </c>
      <c r="AK29" s="46">
        <f t="shared" si="8"/>
        <v>19807</v>
      </c>
      <c r="AL29" s="46">
        <f t="shared" si="8"/>
        <v>2467</v>
      </c>
      <c r="AM29" s="46">
        <f t="shared" si="8"/>
        <v>5751</v>
      </c>
      <c r="AN29" s="46">
        <f t="shared" si="8"/>
        <v>5301</v>
      </c>
      <c r="AO29" s="46">
        <f t="shared" si="8"/>
        <v>450</v>
      </c>
      <c r="AP29" s="11"/>
      <c r="AR29" s="36"/>
      <c r="AT29" s="45"/>
    </row>
    <row r="30" spans="1:49" ht="19.5" customHeight="1">
      <c r="A30" s="7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7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7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11"/>
      <c r="AR30" s="36"/>
      <c r="AT30" s="45"/>
    </row>
    <row r="31" spans="1:49" ht="27" customHeight="1">
      <c r="A31" s="5" t="s">
        <v>92</v>
      </c>
      <c r="B31" s="52">
        <f>'Niv1Privé '!C10</f>
        <v>105522</v>
      </c>
      <c r="C31" s="52">
        <f>'Niv1Privé '!D10</f>
        <v>51617</v>
      </c>
      <c r="D31" s="52">
        <f>'Niv1Privé '!E10</f>
        <v>90261</v>
      </c>
      <c r="E31" s="52">
        <f>'Niv1Privé '!F10</f>
        <v>44011</v>
      </c>
      <c r="F31" s="52">
        <f>'Niv1Privé '!G10</f>
        <v>80889</v>
      </c>
      <c r="G31" s="52">
        <f>'Niv1Privé '!H10</f>
        <v>39495</v>
      </c>
      <c r="H31" s="52">
        <f>'Niv1Privé '!I10</f>
        <v>61997</v>
      </c>
      <c r="I31" s="52">
        <f>'Niv1Privé '!J10</f>
        <v>30613</v>
      </c>
      <c r="J31" s="52">
        <f>'Niv1Privé '!K10</f>
        <v>49177</v>
      </c>
      <c r="K31" s="52">
        <f>'Niv1Privé '!L10</f>
        <v>24590</v>
      </c>
      <c r="L31" s="42">
        <f t="shared" ref="L31:M36" si="9">+B31+D31++F31+H31+J31</f>
        <v>387846</v>
      </c>
      <c r="M31" s="42">
        <f t="shared" si="9"/>
        <v>190326</v>
      </c>
      <c r="N31" s="5" t="s">
        <v>92</v>
      </c>
      <c r="O31" s="55">
        <f>+'Niv1Privé '!Q10</f>
        <v>9632</v>
      </c>
      <c r="P31" s="55">
        <f>+'Niv1Privé '!R10</f>
        <v>4312</v>
      </c>
      <c r="Q31" s="55">
        <f>+'Niv1Privé '!S10</f>
        <v>11912</v>
      </c>
      <c r="R31" s="55">
        <f>+'Niv1Privé '!T10</f>
        <v>5369</v>
      </c>
      <c r="S31" s="55">
        <f>+'Niv1Privé '!U10</f>
        <v>11023</v>
      </c>
      <c r="T31" s="55">
        <f>+'Niv1Privé '!V10</f>
        <v>4958</v>
      </c>
      <c r="U31" s="55">
        <f>+'Niv1Privé '!W10</f>
        <v>4861</v>
      </c>
      <c r="V31" s="55">
        <f>+'Niv1Privé '!X10</f>
        <v>2302</v>
      </c>
      <c r="W31" s="55">
        <f>+'Niv1Privé '!Y10</f>
        <v>2873</v>
      </c>
      <c r="X31" s="55">
        <f>+'Niv1Privé '!Z10</f>
        <v>1458</v>
      </c>
      <c r="Y31" s="42">
        <f t="shared" ref="Y31:Z36" si="10">+O31+Q31++S31+U31+W31</f>
        <v>40301</v>
      </c>
      <c r="Z31" s="42">
        <f t="shared" si="10"/>
        <v>18399</v>
      </c>
      <c r="AA31" s="5" t="s">
        <v>92</v>
      </c>
      <c r="AB31" s="55">
        <f>'Niv1Privé '!AE10</f>
        <v>3427</v>
      </c>
      <c r="AC31" s="55">
        <f>'Niv1Privé '!AF10</f>
        <v>3267</v>
      </c>
      <c r="AD31" s="55">
        <f>'Niv1Privé '!AG10</f>
        <v>3242</v>
      </c>
      <c r="AE31" s="55">
        <f>'Niv1Privé '!AH10</f>
        <v>3001</v>
      </c>
      <c r="AF31" s="55">
        <f>'Niv1Privé '!AI10</f>
        <v>2787</v>
      </c>
      <c r="AG31" s="55">
        <f>'Niv1Privé '!AJ10</f>
        <v>15724</v>
      </c>
      <c r="AH31" s="55">
        <f>+'Niv1Privé '!AK10</f>
        <v>10084</v>
      </c>
      <c r="AI31" s="55">
        <f>+'Niv1Privé '!AL10</f>
        <v>1013</v>
      </c>
      <c r="AJ31" s="55">
        <f>+'Niv1Privé '!AM10</f>
        <v>11097</v>
      </c>
      <c r="AK31" s="55">
        <f>+'Niv1Privé '!AN10</f>
        <v>10744</v>
      </c>
      <c r="AL31" s="55">
        <f>+'Niv1Privé '!AO10</f>
        <v>1607</v>
      </c>
      <c r="AM31" s="55">
        <f>+'Niv1Privé '!AP10</f>
        <v>3232</v>
      </c>
      <c r="AN31" s="55">
        <f>+'Niv1Privé '!AQ10</f>
        <v>3034</v>
      </c>
      <c r="AO31" s="55">
        <f>+'Niv1Privé '!AR10</f>
        <v>198</v>
      </c>
      <c r="AP31" s="11"/>
      <c r="AR31" s="36"/>
      <c r="AT31" s="45"/>
    </row>
    <row r="32" spans="1:49" ht="27" customHeight="1">
      <c r="A32" s="5" t="s">
        <v>96</v>
      </c>
      <c r="B32" s="52">
        <f>'Niv1Privé '!C42</f>
        <v>16581</v>
      </c>
      <c r="C32" s="52">
        <f>'Niv1Privé '!D42</f>
        <v>8348</v>
      </c>
      <c r="D32" s="52">
        <f>'Niv1Privé '!E42</f>
        <v>12704</v>
      </c>
      <c r="E32" s="52">
        <f>'Niv1Privé '!F42</f>
        <v>6450</v>
      </c>
      <c r="F32" s="52">
        <f>'Niv1Privé '!G42</f>
        <v>11753</v>
      </c>
      <c r="G32" s="52">
        <f>'Niv1Privé '!H42</f>
        <v>5970</v>
      </c>
      <c r="H32" s="52">
        <f>'Niv1Privé '!I42</f>
        <v>9747</v>
      </c>
      <c r="I32" s="52">
        <f>'Niv1Privé '!J42</f>
        <v>5090</v>
      </c>
      <c r="J32" s="52">
        <f>'Niv1Privé '!K42</f>
        <v>9074</v>
      </c>
      <c r="K32" s="52">
        <f>'Niv1Privé '!L42</f>
        <v>4680</v>
      </c>
      <c r="L32" s="42">
        <f t="shared" si="9"/>
        <v>59859</v>
      </c>
      <c r="M32" s="42">
        <f t="shared" si="9"/>
        <v>30538</v>
      </c>
      <c r="N32" s="5" t="s">
        <v>96</v>
      </c>
      <c r="O32" s="55">
        <f>+'Niv1Privé '!Q42</f>
        <v>1366</v>
      </c>
      <c r="P32" s="55">
        <f>+'Niv1Privé '!R42</f>
        <v>645</v>
      </c>
      <c r="Q32" s="55">
        <f>+'Niv1Privé '!S42</f>
        <v>1401</v>
      </c>
      <c r="R32" s="55">
        <f>+'Niv1Privé '!T42</f>
        <v>634</v>
      </c>
      <c r="S32" s="55">
        <f>+'Niv1Privé '!U42</f>
        <v>1489</v>
      </c>
      <c r="T32" s="55">
        <f>+'Niv1Privé '!V42</f>
        <v>731</v>
      </c>
      <c r="U32" s="55">
        <f>+'Niv1Privé '!W42</f>
        <v>1008</v>
      </c>
      <c r="V32" s="55">
        <f>+'Niv1Privé '!X42</f>
        <v>473</v>
      </c>
      <c r="W32" s="55">
        <f>+'Niv1Privé '!Y42</f>
        <v>1047</v>
      </c>
      <c r="X32" s="55">
        <f>+'Niv1Privé '!Z42</f>
        <v>538</v>
      </c>
      <c r="Y32" s="42">
        <f t="shared" si="10"/>
        <v>6311</v>
      </c>
      <c r="Z32" s="42">
        <f t="shared" si="10"/>
        <v>3021</v>
      </c>
      <c r="AA32" s="5" t="s">
        <v>96</v>
      </c>
      <c r="AB32" s="55">
        <f>'Niv1Privé '!AE42</f>
        <v>463</v>
      </c>
      <c r="AC32" s="55">
        <f>'Niv1Privé '!AF42</f>
        <v>424</v>
      </c>
      <c r="AD32" s="55">
        <f>'Niv1Privé '!AG42</f>
        <v>391</v>
      </c>
      <c r="AE32" s="55">
        <f>'Niv1Privé '!AH42</f>
        <v>356</v>
      </c>
      <c r="AF32" s="55">
        <f>'Niv1Privé '!AI42</f>
        <v>319</v>
      </c>
      <c r="AG32" s="55">
        <f>'Niv1Privé '!AJ42</f>
        <v>1953</v>
      </c>
      <c r="AH32" s="55">
        <f>+'Niv1Privé '!AK42</f>
        <v>1322</v>
      </c>
      <c r="AI32" s="55">
        <f>+'Niv1Privé '!AL42</f>
        <v>402</v>
      </c>
      <c r="AJ32" s="55">
        <f>+'Niv1Privé '!AM42</f>
        <v>1724</v>
      </c>
      <c r="AK32" s="55">
        <f>+'Niv1Privé '!AN42</f>
        <v>1707</v>
      </c>
      <c r="AL32" s="55">
        <f>+'Niv1Privé '!AO42</f>
        <v>139</v>
      </c>
      <c r="AM32" s="55">
        <f>+'Niv1Privé '!AP42</f>
        <v>391</v>
      </c>
      <c r="AN32" s="55">
        <f>+'Niv1Privé '!AQ42</f>
        <v>373</v>
      </c>
      <c r="AO32" s="55">
        <f>+'Niv1Privé '!AR42</f>
        <v>18</v>
      </c>
      <c r="AP32" s="11"/>
      <c r="AR32" s="36"/>
      <c r="AT32" s="45"/>
    </row>
    <row r="33" spans="1:47" ht="27" customHeight="1">
      <c r="A33" s="5" t="s">
        <v>93</v>
      </c>
      <c r="B33" s="52">
        <f>'Niv1Privé '!C64</f>
        <v>37022</v>
      </c>
      <c r="C33" s="52">
        <f>'Niv1Privé '!D64</f>
        <v>18474</v>
      </c>
      <c r="D33" s="52">
        <f>'Niv1Privé '!E64</f>
        <v>25933</v>
      </c>
      <c r="E33" s="52">
        <f>'Niv1Privé '!F64</f>
        <v>12844</v>
      </c>
      <c r="F33" s="52">
        <f>'Niv1Privé '!G64</f>
        <v>20412</v>
      </c>
      <c r="G33" s="52">
        <f>'Niv1Privé '!H64</f>
        <v>10163</v>
      </c>
      <c r="H33" s="52">
        <f>'Niv1Privé '!I64</f>
        <v>13821</v>
      </c>
      <c r="I33" s="52">
        <f>'Niv1Privé '!J64</f>
        <v>6967</v>
      </c>
      <c r="J33" s="52">
        <f>'Niv1Privé '!K64</f>
        <v>11279</v>
      </c>
      <c r="K33" s="52">
        <f>'Niv1Privé '!L64</f>
        <v>5907</v>
      </c>
      <c r="L33" s="42">
        <f t="shared" si="9"/>
        <v>108467</v>
      </c>
      <c r="M33" s="42">
        <f t="shared" si="9"/>
        <v>54355</v>
      </c>
      <c r="N33" s="5" t="s">
        <v>93</v>
      </c>
      <c r="O33" s="55">
        <f>+'Niv1Privé '!Q64</f>
        <v>2186</v>
      </c>
      <c r="P33" s="55">
        <f>+'Niv1Privé '!R64</f>
        <v>1040</v>
      </c>
      <c r="Q33" s="55">
        <f>+'Niv1Privé '!S64</f>
        <v>4877</v>
      </c>
      <c r="R33" s="55">
        <f>+'Niv1Privé '!T64</f>
        <v>2212</v>
      </c>
      <c r="S33" s="55">
        <f>+'Niv1Privé '!U64</f>
        <v>3595</v>
      </c>
      <c r="T33" s="55">
        <f>+'Niv1Privé '!V64</f>
        <v>1686</v>
      </c>
      <c r="U33" s="55">
        <f>+'Niv1Privé '!W64</f>
        <v>935</v>
      </c>
      <c r="V33" s="55">
        <f>+'Niv1Privé '!X64</f>
        <v>444</v>
      </c>
      <c r="W33" s="55">
        <f>+'Niv1Privé '!Y64</f>
        <v>2243</v>
      </c>
      <c r="X33" s="55">
        <f>+'Niv1Privé '!Z64</f>
        <v>1179</v>
      </c>
      <c r="Y33" s="42">
        <f t="shared" si="10"/>
        <v>13836</v>
      </c>
      <c r="Z33" s="42">
        <f t="shared" si="10"/>
        <v>6561</v>
      </c>
      <c r="AA33" s="5" t="s">
        <v>93</v>
      </c>
      <c r="AB33" s="55">
        <f>'Niv1Privé '!AE64</f>
        <v>996</v>
      </c>
      <c r="AC33" s="55">
        <f>'Niv1Privé '!AF64</f>
        <v>923</v>
      </c>
      <c r="AD33" s="55">
        <f>'Niv1Privé '!AG64</f>
        <v>869</v>
      </c>
      <c r="AE33" s="55">
        <f>'Niv1Privé '!AH64</f>
        <v>700</v>
      </c>
      <c r="AF33" s="55">
        <f>'Niv1Privé '!AI64</f>
        <v>595</v>
      </c>
      <c r="AG33" s="55">
        <f>'Niv1Privé '!AJ64</f>
        <v>4083</v>
      </c>
      <c r="AH33" s="55">
        <f>+'Niv1Privé '!AK64</f>
        <v>2446</v>
      </c>
      <c r="AI33" s="55">
        <f>+'Niv1Privé '!AL64</f>
        <v>274</v>
      </c>
      <c r="AJ33" s="55">
        <f>+'Niv1Privé '!AM64</f>
        <v>2720</v>
      </c>
      <c r="AK33" s="55">
        <f>+'Niv1Privé '!AN64</f>
        <v>2780</v>
      </c>
      <c r="AL33" s="55">
        <f>+'Niv1Privé '!AO64</f>
        <v>194</v>
      </c>
      <c r="AM33" s="55">
        <f>+'Niv1Privé '!AP64</f>
        <v>943</v>
      </c>
      <c r="AN33" s="55">
        <f>+'Niv1Privé '!AQ64</f>
        <v>866</v>
      </c>
      <c r="AO33" s="55">
        <f>+'Niv1Privé '!AR64</f>
        <v>77</v>
      </c>
      <c r="AP33" s="11"/>
      <c r="AR33" s="36"/>
      <c r="AT33" s="45"/>
    </row>
    <row r="34" spans="1:47" ht="27" customHeight="1">
      <c r="A34" s="5" t="s">
        <v>94</v>
      </c>
      <c r="B34" s="52">
        <f>'Niv1Privé '!C99</f>
        <v>12753</v>
      </c>
      <c r="C34" s="52">
        <f>'Niv1Privé '!D99</f>
        <v>6299</v>
      </c>
      <c r="D34" s="52">
        <f>'Niv1Privé '!E99</f>
        <v>10497</v>
      </c>
      <c r="E34" s="52">
        <f>'Niv1Privé '!F99</f>
        <v>5149</v>
      </c>
      <c r="F34" s="52">
        <f>'Niv1Privé '!G99</f>
        <v>10036</v>
      </c>
      <c r="G34" s="52">
        <f>'Niv1Privé '!H99</f>
        <v>4889</v>
      </c>
      <c r="H34" s="52">
        <f>'Niv1Privé '!I99</f>
        <v>8011</v>
      </c>
      <c r="I34" s="52">
        <f>'Niv1Privé '!J99</f>
        <v>4080</v>
      </c>
      <c r="J34" s="52">
        <f>'Niv1Privé '!K99</f>
        <v>7159</v>
      </c>
      <c r="K34" s="52">
        <f>'Niv1Privé '!L99</f>
        <v>3597</v>
      </c>
      <c r="L34" s="42">
        <f t="shared" si="9"/>
        <v>48456</v>
      </c>
      <c r="M34" s="42">
        <f t="shared" si="9"/>
        <v>24014</v>
      </c>
      <c r="N34" s="5" t="s">
        <v>94</v>
      </c>
      <c r="O34" s="55">
        <f>+'Niv1Privé '!Q99</f>
        <v>769</v>
      </c>
      <c r="P34" s="55">
        <f>+'Niv1Privé '!R99</f>
        <v>327</v>
      </c>
      <c r="Q34" s="55">
        <f>+'Niv1Privé '!S99</f>
        <v>1097</v>
      </c>
      <c r="R34" s="55">
        <f>+'Niv1Privé '!T99</f>
        <v>480</v>
      </c>
      <c r="S34" s="55">
        <f>+'Niv1Privé '!U99</f>
        <v>1355</v>
      </c>
      <c r="T34" s="55">
        <f>+'Niv1Privé '!V99</f>
        <v>600</v>
      </c>
      <c r="U34" s="55">
        <f>+'Niv1Privé '!W99</f>
        <v>681</v>
      </c>
      <c r="V34" s="55">
        <f>+'Niv1Privé '!X99</f>
        <v>329</v>
      </c>
      <c r="W34" s="55">
        <f>+'Niv1Privé '!Y99</f>
        <v>959</v>
      </c>
      <c r="X34" s="55">
        <f>+'Niv1Privé '!Z99</f>
        <v>503</v>
      </c>
      <c r="Y34" s="42">
        <f t="shared" si="10"/>
        <v>4861</v>
      </c>
      <c r="Z34" s="42">
        <f t="shared" si="10"/>
        <v>2239</v>
      </c>
      <c r="AA34" s="5" t="s">
        <v>94</v>
      </c>
      <c r="AB34" s="55">
        <f>'Niv1Privé '!AE99</f>
        <v>323</v>
      </c>
      <c r="AC34" s="55">
        <f>'Niv1Privé '!AF99</f>
        <v>298</v>
      </c>
      <c r="AD34" s="55">
        <f>'Niv1Privé '!AG99</f>
        <v>296</v>
      </c>
      <c r="AE34" s="55">
        <f>'Niv1Privé '!AH99</f>
        <v>263</v>
      </c>
      <c r="AF34" s="55">
        <f>'Niv1Privé '!AI99</f>
        <v>240</v>
      </c>
      <c r="AG34" s="55">
        <f>'Niv1Privé '!AJ99</f>
        <v>1420</v>
      </c>
      <c r="AH34" s="55">
        <f>+'Niv1Privé '!AK99</f>
        <v>1204</v>
      </c>
      <c r="AI34" s="55">
        <f>+'Niv1Privé '!AL99</f>
        <v>160</v>
      </c>
      <c r="AJ34" s="55">
        <f>+'Niv1Privé '!AM99</f>
        <v>1364</v>
      </c>
      <c r="AK34" s="55">
        <f>+'Niv1Privé '!AN99</f>
        <v>1482</v>
      </c>
      <c r="AL34" s="55">
        <f>+'Niv1Privé '!AO99</f>
        <v>139</v>
      </c>
      <c r="AM34" s="55">
        <f>+'Niv1Privé '!AP99</f>
        <v>270</v>
      </c>
      <c r="AN34" s="55">
        <f>+'Niv1Privé '!AQ99</f>
        <v>257</v>
      </c>
      <c r="AO34" s="55">
        <f>+'Niv1Privé '!AR99</f>
        <v>13</v>
      </c>
      <c r="AP34" s="11"/>
      <c r="AR34" s="36"/>
      <c r="AT34" s="45"/>
    </row>
    <row r="35" spans="1:47" ht="27" customHeight="1">
      <c r="A35" s="5" t="s">
        <v>111</v>
      </c>
      <c r="B35" s="52">
        <f>'Niv1Privé '!C133</f>
        <v>12770</v>
      </c>
      <c r="C35" s="52">
        <f>'Niv1Privé '!D133</f>
        <v>6247</v>
      </c>
      <c r="D35" s="52">
        <f>'Niv1Privé '!E133</f>
        <v>10643</v>
      </c>
      <c r="E35" s="52">
        <f>'Niv1Privé '!F133</f>
        <v>5331</v>
      </c>
      <c r="F35" s="52">
        <f>'Niv1Privé '!G133</f>
        <v>10106</v>
      </c>
      <c r="G35" s="52">
        <f>'Niv1Privé '!H133</f>
        <v>5085</v>
      </c>
      <c r="H35" s="52">
        <f>'Niv1Privé '!I133</f>
        <v>8820</v>
      </c>
      <c r="I35" s="52">
        <f>'Niv1Privé '!J133</f>
        <v>4437</v>
      </c>
      <c r="J35" s="52">
        <f>'Niv1Privé '!K133</f>
        <v>7850</v>
      </c>
      <c r="K35" s="52">
        <f>'Niv1Privé '!L133</f>
        <v>3969</v>
      </c>
      <c r="L35" s="42">
        <f t="shared" si="9"/>
        <v>50189</v>
      </c>
      <c r="M35" s="42">
        <f t="shared" si="9"/>
        <v>25069</v>
      </c>
      <c r="N35" s="5" t="s">
        <v>111</v>
      </c>
      <c r="O35" s="55">
        <f>+'Niv1Privé '!Q133</f>
        <v>606</v>
      </c>
      <c r="P35" s="55">
        <f>+'Niv1Privé '!R133</f>
        <v>259</v>
      </c>
      <c r="Q35" s="55">
        <f>+'Niv1Privé '!S133</f>
        <v>938</v>
      </c>
      <c r="R35" s="55">
        <f>+'Niv1Privé '!T133</f>
        <v>417</v>
      </c>
      <c r="S35" s="55">
        <f>+'Niv1Privé '!U133</f>
        <v>1050</v>
      </c>
      <c r="T35" s="55">
        <f>+'Niv1Privé '!V133</f>
        <v>458</v>
      </c>
      <c r="U35" s="55">
        <f>+'Niv1Privé '!W133</f>
        <v>539</v>
      </c>
      <c r="V35" s="55">
        <f>+'Niv1Privé '!X133</f>
        <v>254</v>
      </c>
      <c r="W35" s="55">
        <f>+'Niv1Privé '!Y133</f>
        <v>678</v>
      </c>
      <c r="X35" s="55">
        <f>+'Niv1Privé '!Z133</f>
        <v>351</v>
      </c>
      <c r="Y35" s="42">
        <f t="shared" si="10"/>
        <v>3811</v>
      </c>
      <c r="Z35" s="42">
        <f t="shared" si="10"/>
        <v>1739</v>
      </c>
      <c r="AA35" s="5" t="s">
        <v>111</v>
      </c>
      <c r="AB35" s="55">
        <f>'Niv1Privé '!AE133</f>
        <v>360</v>
      </c>
      <c r="AC35" s="55">
        <f>'Niv1Privé '!AF133</f>
        <v>334</v>
      </c>
      <c r="AD35" s="55">
        <f>'Niv1Privé '!AG133</f>
        <v>326</v>
      </c>
      <c r="AE35" s="55">
        <f>'Niv1Privé '!AH133</f>
        <v>300</v>
      </c>
      <c r="AF35" s="55">
        <f>'Niv1Privé '!AI133</f>
        <v>276</v>
      </c>
      <c r="AG35" s="55">
        <f>'Niv1Privé '!AJ133</f>
        <v>1596</v>
      </c>
      <c r="AH35" s="55">
        <f>+'Niv1Privé '!AK133</f>
        <v>1320</v>
      </c>
      <c r="AI35" s="55">
        <f>+'Niv1Privé '!AL133</f>
        <v>104</v>
      </c>
      <c r="AJ35" s="55">
        <f>+'Niv1Privé '!AM133</f>
        <v>1424</v>
      </c>
      <c r="AK35" s="55">
        <f>+'Niv1Privé '!AN133</f>
        <v>1559</v>
      </c>
      <c r="AL35" s="55">
        <f>+'Niv1Privé '!AO133</f>
        <v>217</v>
      </c>
      <c r="AM35" s="55">
        <f>+'Niv1Privé '!AP133</f>
        <v>302</v>
      </c>
      <c r="AN35" s="55">
        <f>+'Niv1Privé '!AQ133</f>
        <v>291</v>
      </c>
      <c r="AO35" s="55">
        <f>+'Niv1Privé '!AR133</f>
        <v>11</v>
      </c>
      <c r="AP35" s="11"/>
      <c r="AR35" s="36"/>
      <c r="AT35" s="45"/>
    </row>
    <row r="36" spans="1:47" ht="27" customHeight="1">
      <c r="A36" s="5" t="s">
        <v>95</v>
      </c>
      <c r="B36" s="52">
        <f>'Niv1Privé '!C165</f>
        <v>23355</v>
      </c>
      <c r="C36" s="52">
        <f>'Niv1Privé '!D165</f>
        <v>12212</v>
      </c>
      <c r="D36" s="52">
        <f>'Niv1Privé '!E165</f>
        <v>13855</v>
      </c>
      <c r="E36" s="52">
        <f>'Niv1Privé '!F165</f>
        <v>7274</v>
      </c>
      <c r="F36" s="52">
        <f>'Niv1Privé '!G165</f>
        <v>11120</v>
      </c>
      <c r="G36" s="52">
        <f>'Niv1Privé '!H165</f>
        <v>5669</v>
      </c>
      <c r="H36" s="52">
        <f>'Niv1Privé '!I165</f>
        <v>7032</v>
      </c>
      <c r="I36" s="52">
        <f>'Niv1Privé '!J165</f>
        <v>3640</v>
      </c>
      <c r="J36" s="52">
        <f>'Niv1Privé '!K165</f>
        <v>5344</v>
      </c>
      <c r="K36" s="52">
        <f>'Niv1Privé '!L165</f>
        <v>2834</v>
      </c>
      <c r="L36" s="8">
        <f t="shared" si="9"/>
        <v>60706</v>
      </c>
      <c r="M36" s="42">
        <f t="shared" si="9"/>
        <v>31629</v>
      </c>
      <c r="N36" s="5" t="s">
        <v>95</v>
      </c>
      <c r="O36" s="52">
        <f>+'Niv1Privé '!Q165</f>
        <v>3522</v>
      </c>
      <c r="P36" s="52">
        <f>+'Niv1Privé '!R165</f>
        <v>1814</v>
      </c>
      <c r="Q36" s="52">
        <f>+'Niv1Privé '!S165</f>
        <v>1934</v>
      </c>
      <c r="R36" s="52">
        <f>+'Niv1Privé '!T165</f>
        <v>984</v>
      </c>
      <c r="S36" s="52">
        <f>+'Niv1Privé '!U165</f>
        <v>1491</v>
      </c>
      <c r="T36" s="52">
        <f>+'Niv1Privé '!V165</f>
        <v>750</v>
      </c>
      <c r="U36" s="52">
        <f>+'Niv1Privé '!W165</f>
        <v>555</v>
      </c>
      <c r="V36" s="52">
        <f>+'Niv1Privé '!X165</f>
        <v>299</v>
      </c>
      <c r="W36" s="52">
        <f>+'Niv1Privé '!Y165</f>
        <v>360</v>
      </c>
      <c r="X36" s="52">
        <f>+'Niv1Privé '!Z165</f>
        <v>188</v>
      </c>
      <c r="Y36" s="8">
        <f t="shared" si="10"/>
        <v>7862</v>
      </c>
      <c r="Z36" s="8">
        <f t="shared" si="10"/>
        <v>4035</v>
      </c>
      <c r="AA36" s="5" t="s">
        <v>95</v>
      </c>
      <c r="AB36" s="52">
        <f>'Niv1Privé '!AE165</f>
        <v>561</v>
      </c>
      <c r="AC36" s="52">
        <f>'Niv1Privé '!AF165</f>
        <v>516</v>
      </c>
      <c r="AD36" s="52">
        <f>'Niv1Privé '!AG165</f>
        <v>479</v>
      </c>
      <c r="AE36" s="52">
        <f>'Niv1Privé '!AH165</f>
        <v>301</v>
      </c>
      <c r="AF36" s="52">
        <f>'Niv1Privé '!AI165</f>
        <v>232</v>
      </c>
      <c r="AG36" s="52">
        <f>'Niv1Privé '!AJ165</f>
        <v>2089</v>
      </c>
      <c r="AH36" s="52">
        <f>+'Niv1Privé '!AK165</f>
        <v>1295</v>
      </c>
      <c r="AI36" s="52">
        <f>+'Niv1Privé '!AL165</f>
        <v>147</v>
      </c>
      <c r="AJ36" s="52">
        <f>+'Niv1Privé '!AM165</f>
        <v>1442</v>
      </c>
      <c r="AK36" s="52">
        <f>+'Niv1Privé '!AN165</f>
        <v>1535</v>
      </c>
      <c r="AL36" s="52">
        <f>+'Niv1Privé '!AO165</f>
        <v>171</v>
      </c>
      <c r="AM36" s="52">
        <f>+'Niv1Privé '!AP165</f>
        <v>613</v>
      </c>
      <c r="AN36" s="52">
        <f>+'Niv1Privé '!AQ165</f>
        <v>480</v>
      </c>
      <c r="AO36" s="52">
        <f>+'Niv1Privé '!AR165</f>
        <v>133</v>
      </c>
      <c r="AP36" s="11"/>
      <c r="AR36" s="36"/>
      <c r="AT36" s="45"/>
    </row>
    <row r="37" spans="1:47" ht="11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10"/>
      <c r="Z37" s="10"/>
      <c r="AA37" s="10"/>
      <c r="AB37" s="54"/>
      <c r="AC37" s="10"/>
      <c r="AD37" s="10"/>
      <c r="AE37" s="10"/>
      <c r="AF37" s="10"/>
      <c r="AG37" s="30"/>
      <c r="AH37" s="10"/>
      <c r="AI37" s="10"/>
      <c r="AJ37" s="10"/>
      <c r="AK37" s="10"/>
      <c r="AL37" s="10"/>
      <c r="AM37" s="10"/>
      <c r="AN37" s="10"/>
      <c r="AO37" s="10"/>
      <c r="AP37" s="11"/>
    </row>
    <row r="38" spans="1:47" ht="11.2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O38" s="1"/>
      <c r="P38" s="1"/>
      <c r="Q38" s="1"/>
      <c r="R38" s="1"/>
      <c r="S38" s="1"/>
      <c r="T38" s="1"/>
      <c r="U38" s="1"/>
      <c r="V38" s="1"/>
      <c r="W38" s="1"/>
      <c r="X38" s="1"/>
      <c r="Y38" s="11"/>
      <c r="Z38" s="11"/>
      <c r="AA38" s="11"/>
      <c r="AB38" s="31"/>
      <c r="AC38" s="63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7" ht="17.25" customHeight="1">
      <c r="A39" s="1" t="s">
        <v>365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 t="s">
        <v>484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366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7" ht="17.25" customHeight="1">
      <c r="A40" s="1" t="s">
        <v>266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 t="s">
        <v>266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 t="s">
        <v>272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7" ht="17.25" customHeight="1">
      <c r="A41" s="1" t="s">
        <v>280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 t="s">
        <v>280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 t="s">
        <v>280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7" ht="15.75" customHeight="1"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7" ht="20.25" customHeight="1">
      <c r="A43" s="2" t="s">
        <v>91</v>
      </c>
      <c r="J43" s="11"/>
      <c r="K43" s="11"/>
      <c r="L43" s="578" t="s">
        <v>114</v>
      </c>
      <c r="M43" s="578"/>
      <c r="N43" s="2" t="s">
        <v>91</v>
      </c>
      <c r="W43" s="11"/>
      <c r="X43" s="1"/>
      <c r="Y43" s="578" t="s">
        <v>114</v>
      </c>
      <c r="Z43" s="578"/>
      <c r="AA43" s="2" t="s">
        <v>91</v>
      </c>
      <c r="AK43" s="41"/>
      <c r="AN43" s="1"/>
      <c r="AO43" s="1" t="s">
        <v>114</v>
      </c>
      <c r="AP43" s="1"/>
    </row>
    <row r="44" spans="1:47" ht="20.25" customHeight="1">
      <c r="J44" s="1"/>
      <c r="K44" s="1"/>
      <c r="W44" s="1"/>
      <c r="X44" s="1"/>
    </row>
    <row r="45" spans="1:47" s="318" customFormat="1" ht="18" customHeight="1">
      <c r="A45" s="215"/>
      <c r="B45" s="213" t="s">
        <v>74</v>
      </c>
      <c r="C45" s="214"/>
      <c r="D45" s="213" t="s">
        <v>75</v>
      </c>
      <c r="E45" s="214"/>
      <c r="F45" s="213" t="s">
        <v>76</v>
      </c>
      <c r="G45" s="214"/>
      <c r="H45" s="213" t="s">
        <v>77</v>
      </c>
      <c r="I45" s="214"/>
      <c r="J45" s="213" t="s">
        <v>78</v>
      </c>
      <c r="K45" s="214"/>
      <c r="L45" s="213" t="s">
        <v>276</v>
      </c>
      <c r="M45" s="214"/>
      <c r="N45" s="215"/>
      <c r="O45" s="213" t="s">
        <v>74</v>
      </c>
      <c r="P45" s="214"/>
      <c r="Q45" s="213" t="s">
        <v>75</v>
      </c>
      <c r="R45" s="214"/>
      <c r="S45" s="213" t="s">
        <v>76</v>
      </c>
      <c r="T45" s="214"/>
      <c r="U45" s="213" t="s">
        <v>77</v>
      </c>
      <c r="V45" s="214"/>
      <c r="W45" s="213" t="s">
        <v>78</v>
      </c>
      <c r="X45" s="214"/>
      <c r="Y45" s="213" t="s">
        <v>57</v>
      </c>
      <c r="Z45" s="214"/>
      <c r="AA45" s="218"/>
      <c r="AB45" s="316" t="s">
        <v>64</v>
      </c>
      <c r="AC45" s="311"/>
      <c r="AD45" s="311"/>
      <c r="AE45" s="311"/>
      <c r="AF45" s="311"/>
      <c r="AG45" s="214"/>
      <c r="AH45" s="312" t="s">
        <v>47</v>
      </c>
      <c r="AI45" s="311"/>
      <c r="AJ45" s="214"/>
      <c r="AK45" s="209" t="s">
        <v>259</v>
      </c>
      <c r="AL45" s="241"/>
      <c r="AM45" s="404"/>
      <c r="AN45" s="91"/>
      <c r="AO45" s="405"/>
      <c r="AP45" s="312" t="s">
        <v>176</v>
      </c>
      <c r="AQ45" s="303"/>
      <c r="AR45" s="317"/>
    </row>
    <row r="46" spans="1:47" ht="24" customHeight="1">
      <c r="A46" s="211" t="s">
        <v>273</v>
      </c>
      <c r="B46" s="212" t="s">
        <v>257</v>
      </c>
      <c r="C46" s="212" t="s">
        <v>79</v>
      </c>
      <c r="D46" s="212" t="s">
        <v>257</v>
      </c>
      <c r="E46" s="212" t="s">
        <v>79</v>
      </c>
      <c r="F46" s="212" t="s">
        <v>257</v>
      </c>
      <c r="G46" s="212" t="s">
        <v>79</v>
      </c>
      <c r="H46" s="212" t="s">
        <v>257</v>
      </c>
      <c r="I46" s="212" t="s">
        <v>79</v>
      </c>
      <c r="J46" s="212" t="s">
        <v>257</v>
      </c>
      <c r="K46" s="212" t="s">
        <v>79</v>
      </c>
      <c r="L46" s="212" t="s">
        <v>257</v>
      </c>
      <c r="M46" s="212" t="s">
        <v>79</v>
      </c>
      <c r="N46" s="211" t="s">
        <v>273</v>
      </c>
      <c r="O46" s="212" t="s">
        <v>257</v>
      </c>
      <c r="P46" s="212" t="s">
        <v>79</v>
      </c>
      <c r="Q46" s="212" t="s">
        <v>257</v>
      </c>
      <c r="R46" s="212" t="s">
        <v>79</v>
      </c>
      <c r="S46" s="212" t="s">
        <v>257</v>
      </c>
      <c r="T46" s="212" t="s">
        <v>79</v>
      </c>
      <c r="U46" s="212" t="s">
        <v>257</v>
      </c>
      <c r="V46" s="212" t="s">
        <v>79</v>
      </c>
      <c r="W46" s="212" t="s">
        <v>257</v>
      </c>
      <c r="X46" s="212" t="s">
        <v>79</v>
      </c>
      <c r="Y46" s="212" t="s">
        <v>257</v>
      </c>
      <c r="Z46" s="212" t="s">
        <v>79</v>
      </c>
      <c r="AA46" s="217" t="s">
        <v>273</v>
      </c>
      <c r="AB46" s="269" t="s">
        <v>177</v>
      </c>
      <c r="AC46" s="269" t="s">
        <v>178</v>
      </c>
      <c r="AD46" s="269" t="s">
        <v>179</v>
      </c>
      <c r="AE46" s="269" t="s">
        <v>180</v>
      </c>
      <c r="AF46" s="269" t="s">
        <v>181</v>
      </c>
      <c r="AG46" s="271" t="s">
        <v>73</v>
      </c>
      <c r="AH46" s="284" t="s">
        <v>183</v>
      </c>
      <c r="AI46" s="284" t="s">
        <v>184</v>
      </c>
      <c r="AJ46" s="271" t="s">
        <v>182</v>
      </c>
      <c r="AK46" s="343" t="s">
        <v>258</v>
      </c>
      <c r="AL46" s="271" t="s">
        <v>185</v>
      </c>
      <c r="AM46" s="271" t="s">
        <v>186</v>
      </c>
      <c r="AN46" s="272" t="s">
        <v>339</v>
      </c>
      <c r="AO46" s="271" t="s">
        <v>58</v>
      </c>
      <c r="AP46" s="285" t="s">
        <v>65</v>
      </c>
      <c r="AQ46" s="275" t="s">
        <v>63</v>
      </c>
      <c r="AR46" s="285" t="s">
        <v>66</v>
      </c>
    </row>
    <row r="47" spans="1:47" ht="19.5" customHeight="1">
      <c r="A47" s="7" t="s">
        <v>81</v>
      </c>
      <c r="B47" s="42">
        <f t="shared" ref="B47:K47" si="11">SUM(B49:B54)</f>
        <v>1145229</v>
      </c>
      <c r="C47" s="42">
        <f t="shared" si="11"/>
        <v>561744</v>
      </c>
      <c r="D47" s="42">
        <f t="shared" si="11"/>
        <v>1024065</v>
      </c>
      <c r="E47" s="42">
        <f t="shared" si="11"/>
        <v>496464</v>
      </c>
      <c r="F47" s="42">
        <f t="shared" si="11"/>
        <v>746308</v>
      </c>
      <c r="G47" s="42">
        <f t="shared" si="11"/>
        <v>364819</v>
      </c>
      <c r="H47" s="42">
        <f t="shared" si="11"/>
        <v>421395</v>
      </c>
      <c r="I47" s="42">
        <f t="shared" si="11"/>
        <v>209385</v>
      </c>
      <c r="J47" s="42">
        <f t="shared" si="11"/>
        <v>361909</v>
      </c>
      <c r="K47" s="42">
        <f t="shared" si="11"/>
        <v>180716</v>
      </c>
      <c r="L47" s="42">
        <f>SUM(L49:L54)</f>
        <v>3698906</v>
      </c>
      <c r="M47" s="42">
        <f>SUM(M49:M54)</f>
        <v>1813128</v>
      </c>
      <c r="N47" s="7" t="s">
        <v>81</v>
      </c>
      <c r="O47" s="42">
        <f t="shared" ref="O47:X47" si="12">SUM(O49:O54)</f>
        <v>145602</v>
      </c>
      <c r="P47" s="42">
        <f t="shared" si="12"/>
        <v>69081</v>
      </c>
      <c r="Q47" s="42">
        <f t="shared" si="12"/>
        <v>290199</v>
      </c>
      <c r="R47" s="42">
        <f t="shared" si="12"/>
        <v>134296</v>
      </c>
      <c r="S47" s="42">
        <f t="shared" si="12"/>
        <v>184306</v>
      </c>
      <c r="T47" s="42">
        <f t="shared" si="12"/>
        <v>87368</v>
      </c>
      <c r="U47" s="42">
        <f t="shared" si="12"/>
        <v>31809</v>
      </c>
      <c r="V47" s="42">
        <f t="shared" si="12"/>
        <v>15412</v>
      </c>
      <c r="W47" s="42">
        <f t="shared" si="12"/>
        <v>77813</v>
      </c>
      <c r="X47" s="42">
        <f t="shared" si="12"/>
        <v>39047</v>
      </c>
      <c r="Y47" s="42">
        <f>SUM(Y49:Y54)</f>
        <v>729729</v>
      </c>
      <c r="Z47" s="42">
        <f>SUM(Z49:Z54)</f>
        <v>345204</v>
      </c>
      <c r="AA47" s="7" t="s">
        <v>81</v>
      </c>
      <c r="AB47" s="232">
        <f t="shared" ref="AB47:AP47" si="13">SUM(AB49:AB54)</f>
        <v>25927</v>
      </c>
      <c r="AC47" s="232">
        <f t="shared" si="13"/>
        <v>25671</v>
      </c>
      <c r="AD47" s="232">
        <f t="shared" si="13"/>
        <v>23471</v>
      </c>
      <c r="AE47" s="232">
        <f t="shared" si="13"/>
        <v>18078</v>
      </c>
      <c r="AF47" s="232">
        <f t="shared" si="13"/>
        <v>16172</v>
      </c>
      <c r="AG47" s="232">
        <f t="shared" si="13"/>
        <v>109319</v>
      </c>
      <c r="AH47" s="232">
        <f>SUM(AH49:AH54)</f>
        <v>63260</v>
      </c>
      <c r="AI47" s="232">
        <f>SUM(AI49:AI54)</f>
        <v>7398</v>
      </c>
      <c r="AJ47" s="232">
        <f t="shared" si="13"/>
        <v>70658</v>
      </c>
      <c r="AK47" s="232">
        <f>SUM(AK49:AK54)</f>
        <v>28177</v>
      </c>
      <c r="AL47" s="232">
        <f t="shared" si="13"/>
        <v>27652</v>
      </c>
      <c r="AM47" s="234">
        <f t="shared" si="13"/>
        <v>1188</v>
      </c>
      <c r="AN47" s="232">
        <f t="shared" si="13"/>
        <v>76831</v>
      </c>
      <c r="AO47" s="232">
        <f t="shared" si="13"/>
        <v>4235</v>
      </c>
      <c r="AP47" s="232">
        <f t="shared" si="13"/>
        <v>23840</v>
      </c>
      <c r="AQ47" s="232">
        <f>SUM(AQ49:AQ54)</f>
        <v>22218</v>
      </c>
      <c r="AR47" s="232">
        <f>SUM(AR49:AR54)</f>
        <v>1622</v>
      </c>
    </row>
    <row r="48" spans="1:47" ht="13">
      <c r="A48" s="5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42"/>
      <c r="M48" s="42"/>
      <c r="N48" s="5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42"/>
      <c r="Z48" s="42"/>
      <c r="AA48" s="5"/>
      <c r="AB48" s="36"/>
      <c r="AC48" s="9"/>
      <c r="AD48" s="36"/>
      <c r="AE48" s="9"/>
      <c r="AF48" s="36"/>
      <c r="AG48" s="9"/>
      <c r="AH48" s="9"/>
      <c r="AI48" s="9"/>
      <c r="AJ48" s="9"/>
      <c r="AK48" s="9"/>
      <c r="AL48" s="9"/>
      <c r="AM48" s="36"/>
      <c r="AN48" s="9"/>
      <c r="AO48" s="39"/>
      <c r="AP48" s="9"/>
      <c r="AQ48" s="39"/>
      <c r="AR48" s="9"/>
      <c r="AU48" s="36"/>
    </row>
    <row r="49" spans="1:47" ht="27" customHeight="1">
      <c r="A49" s="5" t="s">
        <v>92</v>
      </c>
      <c r="B49" s="39">
        <f t="shared" ref="B49:K49" si="14">B31+B12</f>
        <v>246824</v>
      </c>
      <c r="C49" s="39">
        <f t="shared" si="14"/>
        <v>119304</v>
      </c>
      <c r="D49" s="39">
        <f t="shared" si="14"/>
        <v>261724</v>
      </c>
      <c r="E49" s="39">
        <f t="shared" si="14"/>
        <v>123916</v>
      </c>
      <c r="F49" s="39">
        <f t="shared" si="14"/>
        <v>231494</v>
      </c>
      <c r="G49" s="39">
        <f t="shared" si="14"/>
        <v>111684</v>
      </c>
      <c r="H49" s="39">
        <f t="shared" si="14"/>
        <v>149268</v>
      </c>
      <c r="I49" s="39">
        <f t="shared" si="14"/>
        <v>73947</v>
      </c>
      <c r="J49" s="39">
        <f t="shared" si="14"/>
        <v>127272</v>
      </c>
      <c r="K49" s="39">
        <f t="shared" si="14"/>
        <v>64187</v>
      </c>
      <c r="L49" s="42">
        <f t="shared" ref="L49:M54" si="15">+B49+D49++F49+H49+J49</f>
        <v>1016582</v>
      </c>
      <c r="M49" s="42">
        <f t="shared" si="15"/>
        <v>493038</v>
      </c>
      <c r="N49" s="5" t="s">
        <v>92</v>
      </c>
      <c r="O49" s="39">
        <f t="shared" ref="O49:X49" si="16">O31+O12</f>
        <v>21567</v>
      </c>
      <c r="P49" s="39">
        <f t="shared" si="16"/>
        <v>9718</v>
      </c>
      <c r="Q49" s="39">
        <f t="shared" si="16"/>
        <v>64552</v>
      </c>
      <c r="R49" s="39">
        <f t="shared" si="16"/>
        <v>28095</v>
      </c>
      <c r="S49" s="39">
        <f t="shared" si="16"/>
        <v>49195</v>
      </c>
      <c r="T49" s="39">
        <f t="shared" si="16"/>
        <v>22422</v>
      </c>
      <c r="U49" s="39">
        <f t="shared" si="16"/>
        <v>9494</v>
      </c>
      <c r="V49" s="39">
        <f t="shared" si="16"/>
        <v>4536</v>
      </c>
      <c r="W49" s="39">
        <f t="shared" si="16"/>
        <v>16021</v>
      </c>
      <c r="X49" s="39">
        <f t="shared" si="16"/>
        <v>8298</v>
      </c>
      <c r="Y49" s="42">
        <f t="shared" ref="Y49:Z54" si="17">+O49+Q49++S49+U49+W49</f>
        <v>160829</v>
      </c>
      <c r="Z49" s="42">
        <f t="shared" si="17"/>
        <v>73069</v>
      </c>
      <c r="AA49" s="5" t="s">
        <v>92</v>
      </c>
      <c r="AB49" s="39">
        <f t="shared" ref="AB49:AJ49" si="18">AB31+AB12</f>
        <v>7068</v>
      </c>
      <c r="AC49" s="39">
        <f t="shared" si="18"/>
        <v>7195</v>
      </c>
      <c r="AD49" s="39">
        <f t="shared" si="18"/>
        <v>7124</v>
      </c>
      <c r="AE49" s="39">
        <f t="shared" si="18"/>
        <v>6329</v>
      </c>
      <c r="AF49" s="39">
        <f t="shared" si="18"/>
        <v>6064</v>
      </c>
      <c r="AG49" s="39">
        <f t="shared" si="18"/>
        <v>33780</v>
      </c>
      <c r="AH49" s="39">
        <f t="shared" ref="AH49:AI54" si="19">AH31+AH12</f>
        <v>20825</v>
      </c>
      <c r="AI49" s="39">
        <f t="shared" si="19"/>
        <v>1957</v>
      </c>
      <c r="AJ49" s="39">
        <f t="shared" si="18"/>
        <v>22782</v>
      </c>
      <c r="AK49" s="39">
        <f t="shared" ref="AK49:AM52" si="20">AK12</f>
        <v>7091</v>
      </c>
      <c r="AL49" s="39">
        <f t="shared" si="20"/>
        <v>6148</v>
      </c>
      <c r="AM49" s="39">
        <f t="shared" si="20"/>
        <v>207</v>
      </c>
      <c r="AN49" s="39">
        <f t="shared" ref="AN49:AR54" si="21">AK31+AN12</f>
        <v>24190</v>
      </c>
      <c r="AO49" s="39">
        <f t="shared" si="21"/>
        <v>2134</v>
      </c>
      <c r="AP49" s="39">
        <f t="shared" si="21"/>
        <v>6538</v>
      </c>
      <c r="AQ49" s="39">
        <f t="shared" si="21"/>
        <v>6237</v>
      </c>
      <c r="AR49" s="39">
        <f t="shared" si="21"/>
        <v>301</v>
      </c>
      <c r="AU49" s="36"/>
    </row>
    <row r="50" spans="1:47" ht="27" customHeight="1">
      <c r="A50" s="5" t="s">
        <v>96</v>
      </c>
      <c r="B50" s="39">
        <f t="shared" ref="B50:K50" si="22">B32+B13</f>
        <v>115302</v>
      </c>
      <c r="C50" s="39">
        <f t="shared" si="22"/>
        <v>56245</v>
      </c>
      <c r="D50" s="39">
        <f t="shared" si="22"/>
        <v>80518</v>
      </c>
      <c r="E50" s="39">
        <f t="shared" si="22"/>
        <v>39401</v>
      </c>
      <c r="F50" s="39">
        <f t="shared" si="22"/>
        <v>66693</v>
      </c>
      <c r="G50" s="39">
        <f t="shared" si="22"/>
        <v>32913</v>
      </c>
      <c r="H50" s="39">
        <f t="shared" si="22"/>
        <v>42659</v>
      </c>
      <c r="I50" s="39">
        <f t="shared" si="22"/>
        <v>21442</v>
      </c>
      <c r="J50" s="39">
        <f t="shared" si="22"/>
        <v>33857</v>
      </c>
      <c r="K50" s="39">
        <f t="shared" si="22"/>
        <v>16903</v>
      </c>
      <c r="L50" s="42">
        <f t="shared" si="15"/>
        <v>339029</v>
      </c>
      <c r="M50" s="42">
        <f t="shared" si="15"/>
        <v>166904</v>
      </c>
      <c r="N50" s="5" t="s">
        <v>96</v>
      </c>
      <c r="O50" s="39">
        <f t="shared" ref="O50:X50" si="23">O32+O13</f>
        <v>34391</v>
      </c>
      <c r="P50" s="39">
        <f t="shared" si="23"/>
        <v>16089</v>
      </c>
      <c r="Q50" s="39">
        <f t="shared" si="23"/>
        <v>20272</v>
      </c>
      <c r="R50" s="39">
        <f t="shared" si="23"/>
        <v>9395</v>
      </c>
      <c r="S50" s="39">
        <f t="shared" si="23"/>
        <v>17766</v>
      </c>
      <c r="T50" s="39">
        <f t="shared" si="23"/>
        <v>8549</v>
      </c>
      <c r="U50" s="39">
        <f t="shared" si="23"/>
        <v>7650</v>
      </c>
      <c r="V50" s="39">
        <f t="shared" si="23"/>
        <v>3653</v>
      </c>
      <c r="W50" s="39">
        <f t="shared" si="23"/>
        <v>7301</v>
      </c>
      <c r="X50" s="39">
        <f t="shared" si="23"/>
        <v>3713</v>
      </c>
      <c r="Y50" s="42">
        <f t="shared" si="17"/>
        <v>87380</v>
      </c>
      <c r="Z50" s="42">
        <f t="shared" si="17"/>
        <v>41399</v>
      </c>
      <c r="AA50" s="5" t="s">
        <v>96</v>
      </c>
      <c r="AB50" s="39">
        <f t="shared" ref="AB50:AJ50" si="24">AB32+AB13</f>
        <v>2340</v>
      </c>
      <c r="AC50" s="39">
        <f t="shared" si="24"/>
        <v>2061</v>
      </c>
      <c r="AD50" s="39">
        <f t="shared" si="24"/>
        <v>1965</v>
      </c>
      <c r="AE50" s="39">
        <f t="shared" si="24"/>
        <v>1604</v>
      </c>
      <c r="AF50" s="39">
        <f t="shared" si="24"/>
        <v>1374</v>
      </c>
      <c r="AG50" s="39">
        <f t="shared" si="24"/>
        <v>9344</v>
      </c>
      <c r="AH50" s="39">
        <f t="shared" si="19"/>
        <v>4983</v>
      </c>
      <c r="AI50" s="39">
        <f t="shared" si="19"/>
        <v>983</v>
      </c>
      <c r="AJ50" s="39">
        <f t="shared" si="24"/>
        <v>5966</v>
      </c>
      <c r="AK50" s="39">
        <f t="shared" si="20"/>
        <v>1788</v>
      </c>
      <c r="AL50" s="39">
        <f t="shared" si="20"/>
        <v>2672</v>
      </c>
      <c r="AM50" s="39">
        <f t="shared" si="20"/>
        <v>161</v>
      </c>
      <c r="AN50" s="39">
        <f t="shared" si="21"/>
        <v>6331</v>
      </c>
      <c r="AO50" s="39">
        <f t="shared" si="21"/>
        <v>316</v>
      </c>
      <c r="AP50" s="39">
        <f t="shared" si="21"/>
        <v>1849</v>
      </c>
      <c r="AQ50" s="39">
        <f t="shared" si="21"/>
        <v>1799</v>
      </c>
      <c r="AR50" s="39">
        <f t="shared" si="21"/>
        <v>50</v>
      </c>
      <c r="AU50" s="36"/>
    </row>
    <row r="51" spans="1:47" ht="27" customHeight="1">
      <c r="A51" s="18" t="s">
        <v>93</v>
      </c>
      <c r="B51" s="39">
        <f t="shared" ref="B51:K51" si="25">B33+B14</f>
        <v>299747</v>
      </c>
      <c r="C51" s="39">
        <f t="shared" si="25"/>
        <v>146079</v>
      </c>
      <c r="D51" s="39">
        <f t="shared" si="25"/>
        <v>236748</v>
      </c>
      <c r="E51" s="39">
        <f t="shared" si="25"/>
        <v>113685</v>
      </c>
      <c r="F51" s="39">
        <f t="shared" si="25"/>
        <v>150211</v>
      </c>
      <c r="G51" s="39">
        <f t="shared" si="25"/>
        <v>72305</v>
      </c>
      <c r="H51" s="39">
        <f t="shared" si="25"/>
        <v>76879</v>
      </c>
      <c r="I51" s="39">
        <f t="shared" si="25"/>
        <v>37321</v>
      </c>
      <c r="J51" s="83">
        <f t="shared" si="25"/>
        <v>66856</v>
      </c>
      <c r="K51" s="83">
        <f t="shared" si="25"/>
        <v>32877</v>
      </c>
      <c r="L51" s="42">
        <f t="shared" si="15"/>
        <v>830441</v>
      </c>
      <c r="M51" s="42">
        <f t="shared" si="15"/>
        <v>402267</v>
      </c>
      <c r="N51" s="5" t="s">
        <v>93</v>
      </c>
      <c r="O51" s="39">
        <f t="shared" ref="O51:X51" si="26">O33+O14</f>
        <v>27009</v>
      </c>
      <c r="P51" s="39">
        <f t="shared" si="26"/>
        <v>12814</v>
      </c>
      <c r="Q51" s="39">
        <f t="shared" si="26"/>
        <v>68187</v>
      </c>
      <c r="R51" s="39">
        <f t="shared" si="26"/>
        <v>31545</v>
      </c>
      <c r="S51" s="39">
        <f t="shared" si="26"/>
        <v>40127</v>
      </c>
      <c r="T51" s="39">
        <f t="shared" si="26"/>
        <v>18901</v>
      </c>
      <c r="U51" s="39">
        <f t="shared" si="26"/>
        <v>3953</v>
      </c>
      <c r="V51" s="39">
        <f t="shared" si="26"/>
        <v>1828</v>
      </c>
      <c r="W51" s="39">
        <f t="shared" si="26"/>
        <v>20701</v>
      </c>
      <c r="X51" s="39">
        <f t="shared" si="26"/>
        <v>10157</v>
      </c>
      <c r="Y51" s="42">
        <f t="shared" si="17"/>
        <v>159977</v>
      </c>
      <c r="Z51" s="42">
        <f t="shared" si="17"/>
        <v>75245</v>
      </c>
      <c r="AA51" s="18" t="s">
        <v>93</v>
      </c>
      <c r="AB51" s="39">
        <f t="shared" ref="AB51:AJ51" si="27">AB33+AB14</f>
        <v>6106</v>
      </c>
      <c r="AC51" s="39">
        <f t="shared" si="27"/>
        <v>6052</v>
      </c>
      <c r="AD51" s="39">
        <f t="shared" si="27"/>
        <v>5240</v>
      </c>
      <c r="AE51" s="39">
        <f t="shared" si="27"/>
        <v>3656</v>
      </c>
      <c r="AF51" s="39">
        <f t="shared" si="27"/>
        <v>3197</v>
      </c>
      <c r="AG51" s="39">
        <f t="shared" si="27"/>
        <v>24251</v>
      </c>
      <c r="AH51" s="39">
        <f t="shared" si="19"/>
        <v>14584</v>
      </c>
      <c r="AI51" s="39">
        <f t="shared" si="19"/>
        <v>1550</v>
      </c>
      <c r="AJ51" s="39">
        <f t="shared" si="27"/>
        <v>16134</v>
      </c>
      <c r="AK51" s="39">
        <f t="shared" si="20"/>
        <v>7378</v>
      </c>
      <c r="AL51" s="39">
        <f t="shared" si="20"/>
        <v>6599</v>
      </c>
      <c r="AM51" s="39">
        <f t="shared" si="20"/>
        <v>257</v>
      </c>
      <c r="AN51" s="39">
        <f t="shared" si="21"/>
        <v>17014</v>
      </c>
      <c r="AO51" s="39">
        <f t="shared" si="21"/>
        <v>508</v>
      </c>
      <c r="AP51" s="39">
        <f t="shared" si="21"/>
        <v>5751</v>
      </c>
      <c r="AQ51" s="39">
        <f t="shared" si="21"/>
        <v>5320</v>
      </c>
      <c r="AR51" s="39">
        <f t="shared" si="21"/>
        <v>431</v>
      </c>
      <c r="AU51" s="36"/>
    </row>
    <row r="52" spans="1:47" ht="27" customHeight="1">
      <c r="A52" s="5" t="s">
        <v>94</v>
      </c>
      <c r="B52" s="39">
        <f t="shared" ref="B52:K52" si="28">B34+B15</f>
        <v>140884</v>
      </c>
      <c r="C52" s="39">
        <f t="shared" si="28"/>
        <v>68996</v>
      </c>
      <c r="D52" s="39">
        <f t="shared" si="28"/>
        <v>132634</v>
      </c>
      <c r="E52" s="39">
        <f t="shared" si="28"/>
        <v>64979</v>
      </c>
      <c r="F52" s="39">
        <f t="shared" si="28"/>
        <v>91755</v>
      </c>
      <c r="G52" s="39">
        <f t="shared" si="28"/>
        <v>44748</v>
      </c>
      <c r="H52" s="39">
        <f t="shared" si="28"/>
        <v>49405</v>
      </c>
      <c r="I52" s="39">
        <f t="shared" si="28"/>
        <v>24296</v>
      </c>
      <c r="J52" s="39">
        <f t="shared" si="28"/>
        <v>44142</v>
      </c>
      <c r="K52" s="39">
        <f t="shared" si="28"/>
        <v>21245</v>
      </c>
      <c r="L52" s="42">
        <f t="shared" si="15"/>
        <v>458820</v>
      </c>
      <c r="M52" s="42">
        <f t="shared" si="15"/>
        <v>224264</v>
      </c>
      <c r="N52" s="5" t="s">
        <v>94</v>
      </c>
      <c r="O52" s="39">
        <f t="shared" ref="O52:X52" si="29">O34+O15</f>
        <v>18377</v>
      </c>
      <c r="P52" s="39">
        <f t="shared" si="29"/>
        <v>8756</v>
      </c>
      <c r="Q52" s="39">
        <f t="shared" si="29"/>
        <v>36955</v>
      </c>
      <c r="R52" s="39">
        <f t="shared" si="29"/>
        <v>17811</v>
      </c>
      <c r="S52" s="39">
        <f t="shared" si="29"/>
        <v>24281</v>
      </c>
      <c r="T52" s="39">
        <f t="shared" si="29"/>
        <v>11619</v>
      </c>
      <c r="U52" s="39">
        <f t="shared" si="29"/>
        <v>4145</v>
      </c>
      <c r="V52" s="39">
        <f t="shared" si="29"/>
        <v>2008</v>
      </c>
      <c r="W52" s="39">
        <f t="shared" si="29"/>
        <v>12152</v>
      </c>
      <c r="X52" s="39">
        <f t="shared" si="29"/>
        <v>5946</v>
      </c>
      <c r="Y52" s="42">
        <f t="shared" si="17"/>
        <v>95910</v>
      </c>
      <c r="Z52" s="42">
        <f t="shared" si="17"/>
        <v>46140</v>
      </c>
      <c r="AA52" s="5" t="s">
        <v>94</v>
      </c>
      <c r="AB52" s="39">
        <f t="shared" ref="AB52:AJ52" si="30">AB34+AB15</f>
        <v>3097</v>
      </c>
      <c r="AC52" s="39">
        <f t="shared" si="30"/>
        <v>3142</v>
      </c>
      <c r="AD52" s="39">
        <f t="shared" si="30"/>
        <v>2850</v>
      </c>
      <c r="AE52" s="39">
        <f t="shared" si="30"/>
        <v>2254</v>
      </c>
      <c r="AF52" s="39">
        <f t="shared" si="30"/>
        <v>1903</v>
      </c>
      <c r="AG52" s="39">
        <f t="shared" si="30"/>
        <v>13246</v>
      </c>
      <c r="AH52" s="39">
        <f t="shared" si="19"/>
        <v>6991</v>
      </c>
      <c r="AI52" s="39">
        <f t="shared" si="19"/>
        <v>815</v>
      </c>
      <c r="AJ52" s="39">
        <f t="shared" si="30"/>
        <v>7806</v>
      </c>
      <c r="AK52" s="39">
        <f t="shared" si="20"/>
        <v>3202</v>
      </c>
      <c r="AL52" s="39">
        <f t="shared" si="20"/>
        <v>3976</v>
      </c>
      <c r="AM52" s="39">
        <f t="shared" si="20"/>
        <v>188</v>
      </c>
      <c r="AN52" s="39">
        <f t="shared" si="21"/>
        <v>8852</v>
      </c>
      <c r="AO52" s="39">
        <f t="shared" si="21"/>
        <v>287</v>
      </c>
      <c r="AP52" s="39">
        <f t="shared" si="21"/>
        <v>2919</v>
      </c>
      <c r="AQ52" s="39">
        <f t="shared" si="21"/>
        <v>2722</v>
      </c>
      <c r="AR52" s="39">
        <f t="shared" si="21"/>
        <v>197</v>
      </c>
      <c r="AU52" s="36"/>
    </row>
    <row r="53" spans="1:47" s="140" customFormat="1" ht="27" customHeight="1">
      <c r="A53" s="74" t="s">
        <v>111</v>
      </c>
      <c r="B53" s="139">
        <f t="shared" ref="B53:K53" si="31">B35+B16</f>
        <v>186664</v>
      </c>
      <c r="C53" s="139">
        <f t="shared" si="31"/>
        <v>91229</v>
      </c>
      <c r="D53" s="139">
        <f t="shared" si="31"/>
        <v>210067</v>
      </c>
      <c r="E53" s="139">
        <f t="shared" si="31"/>
        <v>101078</v>
      </c>
      <c r="F53" s="139">
        <f t="shared" si="31"/>
        <v>139792</v>
      </c>
      <c r="G53" s="139">
        <f t="shared" si="31"/>
        <v>68836</v>
      </c>
      <c r="H53" s="139">
        <f t="shared" si="31"/>
        <v>67887</v>
      </c>
      <c r="I53" s="139">
        <f t="shared" si="31"/>
        <v>33995</v>
      </c>
      <c r="J53" s="139">
        <f t="shared" si="31"/>
        <v>64502</v>
      </c>
      <c r="K53" s="139">
        <f t="shared" si="31"/>
        <v>32395</v>
      </c>
      <c r="L53" s="42">
        <f t="shared" si="15"/>
        <v>668912</v>
      </c>
      <c r="M53" s="127">
        <f t="shared" si="15"/>
        <v>327533</v>
      </c>
      <c r="N53" s="76" t="s">
        <v>111</v>
      </c>
      <c r="O53" s="139">
        <f t="shared" ref="O53:X53" si="32">O35+O16</f>
        <v>21881</v>
      </c>
      <c r="P53" s="139">
        <f t="shared" si="32"/>
        <v>10409</v>
      </c>
      <c r="Q53" s="139">
        <f t="shared" si="32"/>
        <v>76439</v>
      </c>
      <c r="R53" s="139">
        <f t="shared" si="32"/>
        <v>35218</v>
      </c>
      <c r="S53" s="139">
        <f t="shared" si="32"/>
        <v>39353</v>
      </c>
      <c r="T53" s="139">
        <f t="shared" si="32"/>
        <v>18973</v>
      </c>
      <c r="U53" s="139">
        <f t="shared" si="32"/>
        <v>3656</v>
      </c>
      <c r="V53" s="139">
        <f t="shared" si="32"/>
        <v>1831</v>
      </c>
      <c r="W53" s="139">
        <f t="shared" si="32"/>
        <v>17240</v>
      </c>
      <c r="X53" s="139">
        <f t="shared" si="32"/>
        <v>8672</v>
      </c>
      <c r="Y53" s="127">
        <f t="shared" si="17"/>
        <v>158569</v>
      </c>
      <c r="Z53" s="127">
        <f t="shared" si="17"/>
        <v>75103</v>
      </c>
      <c r="AA53" s="74" t="s">
        <v>111</v>
      </c>
      <c r="AB53" s="139">
        <f t="shared" ref="AB53:AJ53" si="33">AB35+AB16</f>
        <v>4185</v>
      </c>
      <c r="AC53" s="139">
        <f t="shared" si="33"/>
        <v>4397</v>
      </c>
      <c r="AD53" s="139">
        <f t="shared" si="33"/>
        <v>3933</v>
      </c>
      <c r="AE53" s="139">
        <f t="shared" si="33"/>
        <v>2607</v>
      </c>
      <c r="AF53" s="139">
        <f t="shared" si="33"/>
        <v>2430</v>
      </c>
      <c r="AG53" s="139">
        <f t="shared" si="33"/>
        <v>17552</v>
      </c>
      <c r="AH53" s="139">
        <f t="shared" si="19"/>
        <v>10463</v>
      </c>
      <c r="AI53" s="139">
        <f t="shared" si="19"/>
        <v>1414</v>
      </c>
      <c r="AJ53" s="139">
        <f t="shared" si="33"/>
        <v>11877</v>
      </c>
      <c r="AK53" s="39">
        <f t="shared" ref="AK53:AM54" si="34">AK16</f>
        <v>5319</v>
      </c>
      <c r="AL53" s="39">
        <f t="shared" si="34"/>
        <v>5758</v>
      </c>
      <c r="AM53" s="39">
        <f t="shared" si="34"/>
        <v>180</v>
      </c>
      <c r="AN53" s="139">
        <f t="shared" si="21"/>
        <v>12816</v>
      </c>
      <c r="AO53" s="139">
        <f t="shared" si="21"/>
        <v>440</v>
      </c>
      <c r="AP53" s="139">
        <f t="shared" si="21"/>
        <v>3742</v>
      </c>
      <c r="AQ53" s="139">
        <f t="shared" si="21"/>
        <v>3590</v>
      </c>
      <c r="AR53" s="139">
        <f t="shared" si="21"/>
        <v>152</v>
      </c>
      <c r="AU53" s="36"/>
    </row>
    <row r="54" spans="1:47" ht="27" customHeight="1">
      <c r="A54" s="5" t="s">
        <v>95</v>
      </c>
      <c r="B54" s="9">
        <f t="shared" ref="B54:K54" si="35">B36+B17</f>
        <v>155808</v>
      </c>
      <c r="C54" s="9">
        <f t="shared" si="35"/>
        <v>79891</v>
      </c>
      <c r="D54" s="9">
        <f t="shared" si="35"/>
        <v>102374</v>
      </c>
      <c r="E54" s="9">
        <f t="shared" si="35"/>
        <v>53405</v>
      </c>
      <c r="F54" s="9">
        <f t="shared" si="35"/>
        <v>66363</v>
      </c>
      <c r="G54" s="9">
        <f t="shared" si="35"/>
        <v>34333</v>
      </c>
      <c r="H54" s="9">
        <f t="shared" si="35"/>
        <v>35297</v>
      </c>
      <c r="I54" s="9">
        <f t="shared" si="35"/>
        <v>18384</v>
      </c>
      <c r="J54" s="9">
        <f t="shared" si="35"/>
        <v>25280</v>
      </c>
      <c r="K54" s="9">
        <f t="shared" si="35"/>
        <v>13109</v>
      </c>
      <c r="L54" s="8">
        <f t="shared" si="15"/>
        <v>385122</v>
      </c>
      <c r="M54" s="8">
        <f t="shared" si="15"/>
        <v>199122</v>
      </c>
      <c r="N54" s="5" t="s">
        <v>95</v>
      </c>
      <c r="O54" s="39">
        <f t="shared" ref="O54:X54" si="36">O36+O17</f>
        <v>22377</v>
      </c>
      <c r="P54" s="39">
        <f t="shared" si="36"/>
        <v>11295</v>
      </c>
      <c r="Q54" s="39">
        <f t="shared" si="36"/>
        <v>23794</v>
      </c>
      <c r="R54" s="39">
        <f t="shared" si="36"/>
        <v>12232</v>
      </c>
      <c r="S54" s="39">
        <f t="shared" si="36"/>
        <v>13584</v>
      </c>
      <c r="T54" s="39">
        <f t="shared" si="36"/>
        <v>6904</v>
      </c>
      <c r="U54" s="39">
        <f t="shared" si="36"/>
        <v>2911</v>
      </c>
      <c r="V54" s="39">
        <f t="shared" si="36"/>
        <v>1556</v>
      </c>
      <c r="W54" s="39">
        <f t="shared" si="36"/>
        <v>4398</v>
      </c>
      <c r="X54" s="36">
        <f t="shared" si="36"/>
        <v>2261</v>
      </c>
      <c r="Y54" s="8">
        <f t="shared" si="17"/>
        <v>67064</v>
      </c>
      <c r="Z54" s="42">
        <f t="shared" si="17"/>
        <v>34248</v>
      </c>
      <c r="AA54" s="5" t="s">
        <v>95</v>
      </c>
      <c r="AB54" s="9">
        <f t="shared" ref="AB54:AJ54" si="37">AB36+AB17</f>
        <v>3131</v>
      </c>
      <c r="AC54" s="9">
        <f t="shared" si="37"/>
        <v>2824</v>
      </c>
      <c r="AD54" s="9">
        <f t="shared" si="37"/>
        <v>2359</v>
      </c>
      <c r="AE54" s="9">
        <f t="shared" si="37"/>
        <v>1628</v>
      </c>
      <c r="AF54" s="9">
        <f t="shared" si="37"/>
        <v>1204</v>
      </c>
      <c r="AG54" s="9">
        <f t="shared" si="37"/>
        <v>11146</v>
      </c>
      <c r="AH54" s="9">
        <f t="shared" si="19"/>
        <v>5414</v>
      </c>
      <c r="AI54" s="9">
        <f t="shared" si="19"/>
        <v>679</v>
      </c>
      <c r="AJ54" s="9">
        <f t="shared" si="37"/>
        <v>6093</v>
      </c>
      <c r="AK54" s="39">
        <f t="shared" si="34"/>
        <v>3399</v>
      </c>
      <c r="AL54" s="39">
        <f t="shared" si="34"/>
        <v>2499</v>
      </c>
      <c r="AM54" s="39">
        <f t="shared" si="34"/>
        <v>195</v>
      </c>
      <c r="AN54" s="9">
        <f t="shared" si="21"/>
        <v>7628</v>
      </c>
      <c r="AO54" s="9">
        <f t="shared" si="21"/>
        <v>550</v>
      </c>
      <c r="AP54" s="9">
        <f t="shared" si="21"/>
        <v>3041</v>
      </c>
      <c r="AQ54" s="9">
        <f t="shared" si="21"/>
        <v>2550</v>
      </c>
      <c r="AR54" s="9">
        <f t="shared" si="21"/>
        <v>491</v>
      </c>
      <c r="AU54" s="36"/>
    </row>
    <row r="55" spans="1:47" ht="18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61"/>
      <c r="L55" s="10"/>
      <c r="M55" s="10"/>
      <c r="N55" s="35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</row>
    <row r="58" spans="1:47">
      <c r="J58" s="20"/>
      <c r="K58" s="20"/>
      <c r="L58" s="20"/>
    </row>
    <row r="59" spans="1:47">
      <c r="L59" s="440"/>
    </row>
    <row r="60" spans="1:47">
      <c r="J60" s="266"/>
      <c r="K60" s="266"/>
      <c r="L60" s="278"/>
      <c r="M60" s="20"/>
    </row>
    <row r="61" spans="1:47">
      <c r="L61" s="266"/>
    </row>
    <row r="62" spans="1:47">
      <c r="J62" s="20"/>
      <c r="L62" s="266"/>
    </row>
    <row r="63" spans="1:47">
      <c r="L63" s="266"/>
    </row>
    <row r="64" spans="1:47">
      <c r="L64" s="266"/>
    </row>
    <row r="65" spans="12:12">
      <c r="L65" s="266"/>
    </row>
    <row r="66" spans="12:12">
      <c r="L66" s="266"/>
    </row>
    <row r="67" spans="12:12">
      <c r="L67" s="266"/>
    </row>
  </sheetData>
  <mergeCells count="3">
    <mergeCell ref="L43:M43"/>
    <mergeCell ref="AP24:AQ24"/>
    <mergeCell ref="Y43:Z43"/>
  </mergeCells>
  <phoneticPr fontId="0" type="noConversion"/>
  <printOptions horizontalCentered="1"/>
  <pageMargins left="0.78740157480314965" right="0.23622047244094491" top="0.59055118110236227" bottom="0.86614173228346458" header="0.51181102362204722" footer="0.51181102362204722"/>
  <pageSetup paperSize="9" scale="95" orientation="landscape" r:id="rId1"/>
  <headerFooter alignWithMargins="0"/>
  <rowBreaks count="2" manualBreakCount="2">
    <brk id="19" max="16383" man="1"/>
    <brk id="38" max="16383" man="1"/>
  </rowBreaks>
  <colBreaks count="1" manualBreakCount="1">
    <brk id="2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R171"/>
  <sheetViews>
    <sheetView zoomScale="75" workbookViewId="0">
      <selection activeCell="F52" sqref="F52"/>
    </sheetView>
  </sheetViews>
  <sheetFormatPr baseColWidth="10" defaultColWidth="11.453125" defaultRowHeight="12.5"/>
  <cols>
    <col min="1" max="1" width="18.453125" style="2" customWidth="1"/>
    <col min="2" max="9" width="9" style="2" customWidth="1"/>
    <col min="10" max="11" width="10.81640625" style="2" customWidth="1"/>
    <col min="12" max="12" width="17.26953125" style="2" customWidth="1"/>
    <col min="13" max="22" width="10.1796875" style="2" customWidth="1"/>
    <col min="23" max="23" width="19.81640625" style="2" customWidth="1"/>
    <col min="24" max="27" width="6" style="2" customWidth="1"/>
    <col min="28" max="28" width="6.453125" style="2" customWidth="1"/>
    <col min="29" max="29" width="6.81640625" style="2" customWidth="1"/>
    <col min="30" max="30" width="8.26953125" style="2" bestFit="1" customWidth="1"/>
    <col min="31" max="31" width="6.81640625" style="2" customWidth="1"/>
    <col min="32" max="32" width="7.1796875" style="2" customWidth="1"/>
    <col min="33" max="33" width="6.54296875" style="2" customWidth="1"/>
    <col min="34" max="34" width="7" style="2" customWidth="1"/>
    <col min="35" max="35" width="5.81640625" style="2" customWidth="1"/>
    <col min="36" max="36" width="6.54296875" style="2" customWidth="1"/>
    <col min="37" max="37" width="8.1796875" style="2" customWidth="1"/>
    <col min="38" max="38" width="7" style="2" customWidth="1"/>
    <col min="39" max="39" width="6.453125" style="2" customWidth="1"/>
    <col min="40" max="40" width="6.26953125" style="2" customWidth="1"/>
    <col min="41" max="16384" width="11.453125" style="2"/>
  </cols>
  <sheetData>
    <row r="1" spans="1:40" ht="15" customHeight="1">
      <c r="A1" s="578" t="s">
        <v>475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1" t="s">
        <v>476</v>
      </c>
      <c r="M1" s="1"/>
      <c r="N1" s="1"/>
      <c r="O1" s="1"/>
      <c r="P1" s="1"/>
      <c r="Q1" s="1"/>
      <c r="R1" s="1"/>
      <c r="S1" s="1"/>
      <c r="T1" s="1"/>
      <c r="U1" s="1"/>
      <c r="V1" s="1"/>
      <c r="W1" s="1" t="s">
        <v>35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ht="15" customHeight="1">
      <c r="A2" s="1" t="s">
        <v>266</v>
      </c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266</v>
      </c>
      <c r="M2" s="1"/>
      <c r="N2" s="1"/>
      <c r="O2" s="1"/>
      <c r="P2" s="1"/>
      <c r="Q2" s="1"/>
      <c r="R2" s="1"/>
      <c r="S2" s="1"/>
      <c r="T2" s="1"/>
      <c r="U2" s="1"/>
      <c r="V2" s="1"/>
      <c r="W2" s="1" t="s">
        <v>477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 ht="15" customHeight="1">
      <c r="A3" s="1" t="s">
        <v>280</v>
      </c>
      <c r="B3" s="1"/>
      <c r="C3" s="1"/>
      <c r="D3" s="1"/>
      <c r="E3" s="1"/>
      <c r="F3" s="1"/>
      <c r="G3" s="1"/>
      <c r="H3" s="1"/>
      <c r="I3" s="1"/>
      <c r="J3" s="1"/>
      <c r="K3" s="1"/>
      <c r="L3" s="1" t="s">
        <v>280</v>
      </c>
      <c r="M3" s="1"/>
      <c r="N3" s="1"/>
      <c r="O3" s="1"/>
      <c r="P3" s="1"/>
      <c r="Q3" s="1"/>
      <c r="R3" s="1"/>
      <c r="S3" s="1"/>
      <c r="T3" s="1"/>
      <c r="U3" s="1"/>
      <c r="V3" s="1"/>
      <c r="W3" s="1" t="s">
        <v>280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40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40" ht="15" customHeight="1">
      <c r="A5" s="2" t="s">
        <v>91</v>
      </c>
      <c r="B5" s="60"/>
      <c r="C5" s="60"/>
      <c r="D5" s="60"/>
      <c r="E5" s="60"/>
      <c r="F5" s="60"/>
      <c r="G5" s="60"/>
      <c r="H5" s="51" t="s">
        <v>112</v>
      </c>
      <c r="I5" s="51"/>
      <c r="L5" s="2" t="s">
        <v>91</v>
      </c>
      <c r="S5" s="1" t="s">
        <v>112</v>
      </c>
      <c r="T5" s="1"/>
      <c r="W5" s="2" t="s">
        <v>91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 t="s">
        <v>112</v>
      </c>
      <c r="AM5" s="1"/>
    </row>
    <row r="6" spans="1:40" ht="18" customHeight="1"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40" s="322" customFormat="1" ht="15.75" customHeight="1">
      <c r="A7" s="215"/>
      <c r="B7" s="213" t="s">
        <v>82</v>
      </c>
      <c r="C7" s="214"/>
      <c r="D7" s="213" t="s">
        <v>83</v>
      </c>
      <c r="E7" s="214"/>
      <c r="F7" s="213" t="s">
        <v>84</v>
      </c>
      <c r="G7" s="214"/>
      <c r="H7" s="213" t="s">
        <v>85</v>
      </c>
      <c r="I7" s="214"/>
      <c r="J7" s="213" t="s">
        <v>73</v>
      </c>
      <c r="K7" s="214"/>
      <c r="L7" s="215"/>
      <c r="M7" s="213" t="s">
        <v>82</v>
      </c>
      <c r="N7" s="214"/>
      <c r="O7" s="213" t="s">
        <v>83</v>
      </c>
      <c r="P7" s="214"/>
      <c r="Q7" s="213" t="s">
        <v>84</v>
      </c>
      <c r="R7" s="214"/>
      <c r="S7" s="213" t="s">
        <v>85</v>
      </c>
      <c r="T7" s="214"/>
      <c r="U7" s="213" t="s">
        <v>73</v>
      </c>
      <c r="V7" s="214"/>
      <c r="W7" s="319"/>
      <c r="X7" s="369" t="s">
        <v>59</v>
      </c>
      <c r="Y7" s="370"/>
      <c r="Z7" s="370"/>
      <c r="AA7" s="370"/>
      <c r="AB7" s="371"/>
      <c r="AC7" s="312" t="s">
        <v>47</v>
      </c>
      <c r="AD7" s="311"/>
      <c r="AE7" s="214"/>
      <c r="AF7" s="312" t="s">
        <v>259</v>
      </c>
      <c r="AG7" s="313"/>
      <c r="AH7" s="311"/>
      <c r="AI7" s="314"/>
      <c r="AJ7" s="315"/>
      <c r="AK7" s="302" t="s">
        <v>175</v>
      </c>
      <c r="AL7" s="312" t="s">
        <v>176</v>
      </c>
      <c r="AM7" s="303"/>
      <c r="AN7" s="317"/>
    </row>
    <row r="8" spans="1:40" s="322" customFormat="1" ht="21" customHeight="1">
      <c r="A8" s="211" t="s">
        <v>273</v>
      </c>
      <c r="B8" s="212" t="s">
        <v>257</v>
      </c>
      <c r="C8" s="212" t="s">
        <v>79</v>
      </c>
      <c r="D8" s="212" t="s">
        <v>257</v>
      </c>
      <c r="E8" s="212" t="s">
        <v>79</v>
      </c>
      <c r="F8" s="212" t="s">
        <v>257</v>
      </c>
      <c r="G8" s="212" t="s">
        <v>79</v>
      </c>
      <c r="H8" s="212" t="s">
        <v>257</v>
      </c>
      <c r="I8" s="212" t="s">
        <v>79</v>
      </c>
      <c r="J8" s="212" t="s">
        <v>257</v>
      </c>
      <c r="K8" s="212" t="s">
        <v>79</v>
      </c>
      <c r="L8" s="211" t="s">
        <v>273</v>
      </c>
      <c r="M8" s="212" t="s">
        <v>257</v>
      </c>
      <c r="N8" s="212" t="s">
        <v>79</v>
      </c>
      <c r="O8" s="212" t="s">
        <v>257</v>
      </c>
      <c r="P8" s="212" t="s">
        <v>79</v>
      </c>
      <c r="Q8" s="212" t="s">
        <v>257</v>
      </c>
      <c r="R8" s="212" t="s">
        <v>79</v>
      </c>
      <c r="S8" s="212" t="s">
        <v>257</v>
      </c>
      <c r="T8" s="212" t="s">
        <v>79</v>
      </c>
      <c r="U8" s="212" t="s">
        <v>257</v>
      </c>
      <c r="V8" s="212" t="s">
        <v>79</v>
      </c>
      <c r="W8" s="323" t="s">
        <v>273</v>
      </c>
      <c r="X8" s="346" t="s">
        <v>86</v>
      </c>
      <c r="Y8" s="346" t="s">
        <v>87</v>
      </c>
      <c r="Z8" s="346" t="s">
        <v>88</v>
      </c>
      <c r="AA8" s="346" t="s">
        <v>89</v>
      </c>
      <c r="AB8" s="347" t="s">
        <v>73</v>
      </c>
      <c r="AC8" s="284" t="s">
        <v>183</v>
      </c>
      <c r="AD8" s="284" t="s">
        <v>184</v>
      </c>
      <c r="AE8" s="271" t="s">
        <v>182</v>
      </c>
      <c r="AF8" s="343" t="s">
        <v>258</v>
      </c>
      <c r="AG8" s="271" t="s">
        <v>185</v>
      </c>
      <c r="AH8" s="271" t="s">
        <v>90</v>
      </c>
      <c r="AI8" s="271" t="s">
        <v>186</v>
      </c>
      <c r="AJ8" s="271" t="s">
        <v>429</v>
      </c>
      <c r="AK8" s="273" t="s">
        <v>58</v>
      </c>
      <c r="AL8" s="274" t="s">
        <v>65</v>
      </c>
      <c r="AM8" s="275" t="s">
        <v>63</v>
      </c>
      <c r="AN8" s="274" t="s">
        <v>66</v>
      </c>
    </row>
    <row r="9" spans="1:40" ht="11.25" customHeight="1">
      <c r="A9" s="5"/>
      <c r="B9" s="40"/>
      <c r="C9" s="40"/>
      <c r="D9" s="40"/>
      <c r="E9" s="40"/>
      <c r="F9" s="40"/>
      <c r="G9" s="40"/>
      <c r="H9" s="40"/>
      <c r="I9" s="40"/>
      <c r="J9" s="40"/>
      <c r="K9" s="40"/>
      <c r="L9" s="5"/>
      <c r="M9" s="40"/>
      <c r="N9" s="40"/>
      <c r="O9" s="40"/>
      <c r="P9" s="40"/>
      <c r="Q9" s="40"/>
      <c r="R9" s="40"/>
      <c r="S9" s="40"/>
      <c r="T9" s="40"/>
      <c r="U9" s="40"/>
      <c r="V9" s="40"/>
      <c r="W9" s="5"/>
      <c r="X9" s="236"/>
      <c r="Y9" s="236"/>
      <c r="Z9" s="236"/>
      <c r="AA9" s="236"/>
      <c r="AB9" s="4"/>
      <c r="AC9" s="237"/>
      <c r="AD9" s="175"/>
      <c r="AE9" s="174"/>
      <c r="AF9" s="175"/>
      <c r="AG9" s="169"/>
      <c r="AH9" s="175"/>
      <c r="AI9" s="169"/>
      <c r="AJ9" s="90"/>
      <c r="AK9" s="90"/>
      <c r="AL9" s="176"/>
      <c r="AM9" s="94"/>
      <c r="AN9" s="4"/>
    </row>
    <row r="10" spans="1:40" ht="13.5" customHeight="1">
      <c r="A10" s="7" t="s">
        <v>81</v>
      </c>
      <c r="B10" s="8">
        <f t="shared" ref="B10:I10" si="0">SUM(B12:B17)</f>
        <v>128456</v>
      </c>
      <c r="C10" s="8">
        <f t="shared" si="0"/>
        <v>62162</v>
      </c>
      <c r="D10" s="8">
        <f t="shared" si="0"/>
        <v>89563</v>
      </c>
      <c r="E10" s="8">
        <f t="shared" si="0"/>
        <v>43217</v>
      </c>
      <c r="F10" s="8">
        <f t="shared" si="0"/>
        <v>62660</v>
      </c>
      <c r="G10" s="8">
        <f t="shared" si="0"/>
        <v>29960</v>
      </c>
      <c r="H10" s="8">
        <f t="shared" si="0"/>
        <v>60762</v>
      </c>
      <c r="I10" s="8">
        <f t="shared" si="0"/>
        <v>28857</v>
      </c>
      <c r="J10" s="8">
        <f>SUM(J12:J17)</f>
        <v>341441</v>
      </c>
      <c r="K10" s="8">
        <f>SUM(K12:K17)</f>
        <v>164196</v>
      </c>
      <c r="L10" s="7" t="s">
        <v>81</v>
      </c>
      <c r="M10" s="8">
        <f t="shared" ref="M10:T10" si="1">SUM(M12:M17)</f>
        <v>11538</v>
      </c>
      <c r="N10" s="8">
        <f t="shared" si="1"/>
        <v>5675</v>
      </c>
      <c r="O10" s="8">
        <f t="shared" si="1"/>
        <v>7813</v>
      </c>
      <c r="P10" s="8">
        <f t="shared" si="1"/>
        <v>3900</v>
      </c>
      <c r="Q10" s="8">
        <f t="shared" si="1"/>
        <v>5259</v>
      </c>
      <c r="R10" s="8">
        <f t="shared" si="1"/>
        <v>2479</v>
      </c>
      <c r="S10" s="8">
        <f t="shared" si="1"/>
        <v>16721</v>
      </c>
      <c r="T10" s="8">
        <f t="shared" si="1"/>
        <v>8046</v>
      </c>
      <c r="U10" s="8">
        <f>SUM(U12:U17)</f>
        <v>41331</v>
      </c>
      <c r="V10" s="8">
        <f>SUM(V12:V17)</f>
        <v>20100</v>
      </c>
      <c r="W10" s="7" t="s">
        <v>81</v>
      </c>
      <c r="X10" s="19">
        <f t="shared" ref="X10:AM10" si="2">SUM(X12:X17)</f>
        <v>2501</v>
      </c>
      <c r="Y10" s="19">
        <f t="shared" si="2"/>
        <v>1815</v>
      </c>
      <c r="Z10" s="19">
        <f t="shared" si="2"/>
        <v>1423</v>
      </c>
      <c r="AA10" s="19">
        <f t="shared" si="2"/>
        <v>1378</v>
      </c>
      <c r="AB10" s="19">
        <f>SUM(AB12:AB17)</f>
        <v>7117</v>
      </c>
      <c r="AC10" s="19">
        <f t="shared" si="2"/>
        <v>5590</v>
      </c>
      <c r="AD10" s="19">
        <f>SUM(AD12:AD17)</f>
        <v>836</v>
      </c>
      <c r="AE10" s="19">
        <f>SUM(AE12:AE17)</f>
        <v>6434</v>
      </c>
      <c r="AF10" s="19">
        <f t="shared" si="2"/>
        <v>8117</v>
      </c>
      <c r="AG10" s="19">
        <f>SUM(AG12:AG17)</f>
        <v>2173</v>
      </c>
      <c r="AH10" s="19">
        <f>SUM(AH12:AH17)</f>
        <v>219</v>
      </c>
      <c r="AI10" s="19">
        <f t="shared" si="2"/>
        <v>94</v>
      </c>
      <c r="AJ10" s="19">
        <f t="shared" si="2"/>
        <v>10603</v>
      </c>
      <c r="AK10" s="19">
        <f t="shared" si="2"/>
        <v>2314</v>
      </c>
      <c r="AL10" s="19">
        <f t="shared" si="2"/>
        <v>1009</v>
      </c>
      <c r="AM10" s="19">
        <f t="shared" si="2"/>
        <v>998</v>
      </c>
      <c r="AN10" s="19">
        <f>SUM(AN12:AN17)</f>
        <v>11</v>
      </c>
    </row>
    <row r="11" spans="1:40" ht="13">
      <c r="A11" s="5"/>
      <c r="B11" s="9"/>
      <c r="C11" s="9"/>
      <c r="D11" s="9"/>
      <c r="E11" s="9"/>
      <c r="F11" s="9"/>
      <c r="G11" s="9"/>
      <c r="H11" s="9"/>
      <c r="I11" s="9"/>
      <c r="J11" s="8"/>
      <c r="K11" s="8"/>
      <c r="L11" s="5"/>
      <c r="M11" s="9"/>
      <c r="N11" s="9"/>
      <c r="O11" s="9"/>
      <c r="P11" s="9"/>
      <c r="Q11" s="9"/>
      <c r="R11" s="9"/>
      <c r="S11" s="9"/>
      <c r="T11" s="9"/>
      <c r="U11" s="8"/>
      <c r="V11" s="8"/>
      <c r="W11" s="25"/>
      <c r="X11" s="5"/>
      <c r="Y11" s="5"/>
      <c r="Z11" s="5"/>
      <c r="AA11" s="5"/>
      <c r="AB11" s="7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21" customHeight="1">
      <c r="A12" s="5" t="s">
        <v>92</v>
      </c>
      <c r="B12" s="9">
        <f>+'Niv2_Pub '!C10</f>
        <v>45176</v>
      </c>
      <c r="C12" s="9">
        <f>+'Niv2_Pub '!D10</f>
        <v>22159</v>
      </c>
      <c r="D12" s="9">
        <f>+'Niv2_Pub '!E10</f>
        <v>29434</v>
      </c>
      <c r="E12" s="9">
        <f>+'Niv2_Pub '!F10</f>
        <v>14726</v>
      </c>
      <c r="F12" s="9">
        <f>+'Niv2_Pub '!G10</f>
        <v>19766</v>
      </c>
      <c r="G12" s="9">
        <f>+'Niv2_Pub '!H10</f>
        <v>10116</v>
      </c>
      <c r="H12" s="9">
        <f>+'Niv2_Pub '!I10</f>
        <v>21309</v>
      </c>
      <c r="I12" s="9">
        <f>+'Niv2_Pub '!J10</f>
        <v>10876</v>
      </c>
      <c r="J12" s="8">
        <f t="shared" ref="J12:K17" si="3">+B12+D12+F12+H12</f>
        <v>115685</v>
      </c>
      <c r="K12" s="8">
        <f t="shared" si="3"/>
        <v>57877</v>
      </c>
      <c r="L12" s="5" t="s">
        <v>92</v>
      </c>
      <c r="M12" s="9">
        <f>+'Niv2_Pub '!O10</f>
        <v>361</v>
      </c>
      <c r="N12" s="9">
        <f>+'Niv2_Pub '!P10</f>
        <v>185</v>
      </c>
      <c r="O12" s="9">
        <f>+'Niv2_Pub '!Q10</f>
        <v>1699</v>
      </c>
      <c r="P12" s="9">
        <f>+'Niv2_Pub '!R10</f>
        <v>838</v>
      </c>
      <c r="Q12" s="9">
        <f>+'Niv2_Pub '!S10</f>
        <v>449</v>
      </c>
      <c r="R12" s="9">
        <f>+'Niv2_Pub '!T10</f>
        <v>210</v>
      </c>
      <c r="S12" s="9">
        <f>+'Niv2_Pub '!U10</f>
        <v>4295</v>
      </c>
      <c r="T12" s="9">
        <f>+'Niv2_Pub '!V10</f>
        <v>2353</v>
      </c>
      <c r="U12" s="8">
        <f t="shared" ref="U12:V17" si="4">M12+O12+Q12++S12</f>
        <v>6804</v>
      </c>
      <c r="V12" s="8">
        <f t="shared" si="4"/>
        <v>3586</v>
      </c>
      <c r="W12" s="5" t="s">
        <v>92</v>
      </c>
      <c r="X12" s="52">
        <f>+'Niv2_Pub '!AA10</f>
        <v>864</v>
      </c>
      <c r="Y12" s="52">
        <f>+'Niv2_Pub '!AB10</f>
        <v>589</v>
      </c>
      <c r="Z12" s="52">
        <f>+'Niv2_Pub '!AC10</f>
        <v>436</v>
      </c>
      <c r="AA12" s="52">
        <f>+'Niv2_Pub '!AD10</f>
        <v>459</v>
      </c>
      <c r="AB12" s="52">
        <f>+'Niv2_Pub '!AE10</f>
        <v>2348</v>
      </c>
      <c r="AC12" s="52">
        <f>+'Niv2_Pub '!AF10</f>
        <v>1821</v>
      </c>
      <c r="AD12" s="52">
        <f>+'Niv2_Pub '!AG10</f>
        <v>244</v>
      </c>
      <c r="AE12" s="52">
        <f>+'Niv2_Pub '!AH10</f>
        <v>2073</v>
      </c>
      <c r="AF12" s="52">
        <f>+'Niv2_Pub '!AI10</f>
        <v>2825</v>
      </c>
      <c r="AG12" s="52">
        <f>+'Niv2_Pub '!AJ10</f>
        <v>825</v>
      </c>
      <c r="AH12" s="52">
        <f>+'Niv2_Pub '!AK10</f>
        <v>27</v>
      </c>
      <c r="AI12" s="52">
        <f>+'Niv2_Pub '!AL10</f>
        <v>44</v>
      </c>
      <c r="AJ12" s="52">
        <f>+'Niv2_Pub '!AM10</f>
        <v>3721</v>
      </c>
      <c r="AK12" s="52">
        <f>+'Niv2_Pub '!AN10</f>
        <v>732</v>
      </c>
      <c r="AL12" s="52">
        <f>+'Niv2_Pub '!AO10</f>
        <v>288</v>
      </c>
      <c r="AM12" s="52">
        <f>+'Niv2_Pub '!AP10</f>
        <v>288</v>
      </c>
      <c r="AN12" s="52">
        <f>+'Niv2_Pub '!AQ10</f>
        <v>0</v>
      </c>
    </row>
    <row r="13" spans="1:40" ht="21" customHeight="1">
      <c r="A13" s="5" t="s">
        <v>96</v>
      </c>
      <c r="B13" s="52">
        <f>+'Niv2_Pub '!C42</f>
        <v>12272</v>
      </c>
      <c r="C13" s="52">
        <f>+'Niv2_Pub '!D42</f>
        <v>5704</v>
      </c>
      <c r="D13" s="52">
        <f>+'Niv2_Pub '!E42</f>
        <v>7590</v>
      </c>
      <c r="E13" s="52">
        <f>+'Niv2_Pub '!F42</f>
        <v>3544</v>
      </c>
      <c r="F13" s="52">
        <f>+'Niv2_Pub '!G42</f>
        <v>6097</v>
      </c>
      <c r="G13" s="52">
        <f>+'Niv2_Pub '!H42</f>
        <v>2747</v>
      </c>
      <c r="H13" s="52">
        <f>+'Niv2_Pub '!I42</f>
        <v>4435</v>
      </c>
      <c r="I13" s="52">
        <f>+'Niv2_Pub '!J42</f>
        <v>1993</v>
      </c>
      <c r="J13" s="8">
        <f t="shared" si="3"/>
        <v>30394</v>
      </c>
      <c r="K13" s="8">
        <f t="shared" si="3"/>
        <v>13988</v>
      </c>
      <c r="L13" s="5" t="s">
        <v>96</v>
      </c>
      <c r="M13" s="9">
        <f>+'Niv2_Pub '!O42</f>
        <v>1205</v>
      </c>
      <c r="N13" s="9">
        <f>+'Niv2_Pub '!P42</f>
        <v>535</v>
      </c>
      <c r="O13" s="9">
        <f>+'Niv2_Pub '!Q42</f>
        <v>750</v>
      </c>
      <c r="P13" s="9">
        <f>+'Niv2_Pub '!R42</f>
        <v>361</v>
      </c>
      <c r="Q13" s="9">
        <f>+'Niv2_Pub '!S42</f>
        <v>438</v>
      </c>
      <c r="R13" s="9">
        <f>+'Niv2_Pub '!T42</f>
        <v>204</v>
      </c>
      <c r="S13" s="9">
        <f>+'Niv2_Pub '!U42</f>
        <v>1217</v>
      </c>
      <c r="T13" s="9">
        <f>+'Niv2_Pub '!V42</f>
        <v>568</v>
      </c>
      <c r="U13" s="8">
        <f t="shared" si="4"/>
        <v>3610</v>
      </c>
      <c r="V13" s="8">
        <f t="shared" si="4"/>
        <v>1668</v>
      </c>
      <c r="W13" s="5" t="s">
        <v>96</v>
      </c>
      <c r="X13" s="52">
        <f>+'Niv2_Pub '!AA42</f>
        <v>223</v>
      </c>
      <c r="Y13" s="52">
        <f>+'Niv2_Pub '!AB42</f>
        <v>140</v>
      </c>
      <c r="Z13" s="52">
        <f>+'Niv2_Pub '!AC42</f>
        <v>123</v>
      </c>
      <c r="AA13" s="52">
        <f>+'Niv2_Pub '!AD42</f>
        <v>97</v>
      </c>
      <c r="AB13" s="52">
        <f>+'Niv2_Pub '!AE42</f>
        <v>583</v>
      </c>
      <c r="AC13" s="52">
        <f>+'Niv2_Pub '!AF42</f>
        <v>490</v>
      </c>
      <c r="AD13" s="52">
        <f>+'Niv2_Pub '!AG42</f>
        <v>84</v>
      </c>
      <c r="AE13" s="52">
        <f>+'Niv2_Pub '!AH42</f>
        <v>574</v>
      </c>
      <c r="AF13" s="52">
        <f>+'Niv2_Pub '!AI42</f>
        <v>740</v>
      </c>
      <c r="AG13" s="52">
        <f>+'Niv2_Pub '!AJ42</f>
        <v>111</v>
      </c>
      <c r="AH13" s="52">
        <f>+'Niv2_Pub '!AK42</f>
        <v>17</v>
      </c>
      <c r="AI13" s="52">
        <f>+'Niv2_Pub '!AL42</f>
        <v>12</v>
      </c>
      <c r="AJ13" s="52">
        <f>+'Niv2_Pub '!AM42</f>
        <v>880</v>
      </c>
      <c r="AK13" s="52">
        <f>+'Niv2_Pub '!AN42</f>
        <v>72</v>
      </c>
      <c r="AL13" s="52">
        <f>+'Niv2_Pub '!AO42</f>
        <v>78</v>
      </c>
      <c r="AM13" s="52">
        <f>+'Niv2_Pub '!AP42</f>
        <v>78</v>
      </c>
      <c r="AN13" s="52">
        <f>+'Niv2_Pub '!AQ42</f>
        <v>0</v>
      </c>
    </row>
    <row r="14" spans="1:40" ht="21" customHeight="1">
      <c r="A14" s="5" t="s">
        <v>93</v>
      </c>
      <c r="B14" s="52">
        <f>+'Niv2_Pub '!C64</f>
        <v>20245</v>
      </c>
      <c r="C14" s="52">
        <f>+'Niv2_Pub '!D64</f>
        <v>9783</v>
      </c>
      <c r="D14" s="52">
        <f>+'Niv2_Pub '!E64</f>
        <v>20404</v>
      </c>
      <c r="E14" s="52">
        <f>+'Niv2_Pub '!F64</f>
        <v>9918</v>
      </c>
      <c r="F14" s="52">
        <f>+'Niv2_Pub '!G64</f>
        <v>12937</v>
      </c>
      <c r="G14" s="52">
        <f>+'Niv2_Pub '!H64</f>
        <v>6215</v>
      </c>
      <c r="H14" s="52">
        <f>+'Niv2_Pub '!I64</f>
        <v>12337</v>
      </c>
      <c r="I14" s="52">
        <f>+'Niv2_Pub '!J64</f>
        <v>5902</v>
      </c>
      <c r="J14" s="8">
        <f t="shared" si="3"/>
        <v>65923</v>
      </c>
      <c r="K14" s="8">
        <f t="shared" si="3"/>
        <v>31818</v>
      </c>
      <c r="L14" s="5" t="s">
        <v>93</v>
      </c>
      <c r="M14" s="9">
        <f>+'Niv2_Pub '!O64</f>
        <v>4006</v>
      </c>
      <c r="N14" s="9">
        <f>+'Niv2_Pub '!P64</f>
        <v>2032</v>
      </c>
      <c r="O14" s="9">
        <f>+'Niv2_Pub '!Q64</f>
        <v>1715</v>
      </c>
      <c r="P14" s="9">
        <f>+'Niv2_Pub '!R64</f>
        <v>872</v>
      </c>
      <c r="Q14" s="9">
        <f>+'Niv2_Pub '!S64</f>
        <v>1434</v>
      </c>
      <c r="R14" s="9">
        <f>+'Niv2_Pub '!T64</f>
        <v>680</v>
      </c>
      <c r="S14" s="9">
        <f>+'Niv2_Pub '!U64</f>
        <v>4103</v>
      </c>
      <c r="T14" s="9">
        <f>+'Niv2_Pub '!V64</f>
        <v>1958</v>
      </c>
      <c r="U14" s="8">
        <f t="shared" si="4"/>
        <v>11258</v>
      </c>
      <c r="V14" s="8">
        <f t="shared" si="4"/>
        <v>5542</v>
      </c>
      <c r="W14" s="5" t="s">
        <v>93</v>
      </c>
      <c r="X14" s="52">
        <f>+'Niv2_Pub '!AA64</f>
        <v>457</v>
      </c>
      <c r="Y14" s="52">
        <f>+'Niv2_Pub '!AB64</f>
        <v>429</v>
      </c>
      <c r="Z14" s="52">
        <f>+'Niv2_Pub '!AC64</f>
        <v>308</v>
      </c>
      <c r="AA14" s="52">
        <f>+'Niv2_Pub '!AD64</f>
        <v>302</v>
      </c>
      <c r="AB14" s="52">
        <f>+'Niv2_Pub '!AE64</f>
        <v>1496</v>
      </c>
      <c r="AC14" s="52">
        <f>+'Niv2_Pub '!AF64</f>
        <v>1196</v>
      </c>
      <c r="AD14" s="52">
        <f>+'Niv2_Pub '!AG64</f>
        <v>225</v>
      </c>
      <c r="AE14" s="52">
        <f>+'Niv2_Pub '!AH64</f>
        <v>1421</v>
      </c>
      <c r="AF14" s="52">
        <f>+'Niv2_Pub '!AI64</f>
        <v>1596</v>
      </c>
      <c r="AG14" s="52">
        <f>+'Niv2_Pub '!AJ64</f>
        <v>529</v>
      </c>
      <c r="AH14" s="52">
        <f>+'Niv2_Pub '!AK64</f>
        <v>64</v>
      </c>
      <c r="AI14" s="52">
        <f>+'Niv2_Pub '!AL64</f>
        <v>10</v>
      </c>
      <c r="AJ14" s="52">
        <f>+'Niv2_Pub '!AM64</f>
        <v>2199</v>
      </c>
      <c r="AK14" s="52">
        <f>+'Niv2_Pub '!AN64</f>
        <v>555</v>
      </c>
      <c r="AL14" s="52">
        <f>+'Niv2_Pub '!AO64</f>
        <v>237</v>
      </c>
      <c r="AM14" s="52">
        <f>+'Niv2_Pub '!AP64</f>
        <v>236</v>
      </c>
      <c r="AN14" s="52">
        <f>+'Niv2_Pub '!AQ64</f>
        <v>1</v>
      </c>
    </row>
    <row r="15" spans="1:40" ht="21" customHeight="1">
      <c r="A15" s="5" t="s">
        <v>94</v>
      </c>
      <c r="B15" s="52">
        <f>+'Niv2_Pub '!C100</f>
        <v>13252</v>
      </c>
      <c r="C15" s="52">
        <f>+'Niv2_Pub '!D100</f>
        <v>5886</v>
      </c>
      <c r="D15" s="52">
        <f>+'Niv2_Pub '!E100</f>
        <v>10169</v>
      </c>
      <c r="E15" s="52">
        <f>+'Niv2_Pub '!F100</f>
        <v>4332</v>
      </c>
      <c r="F15" s="52">
        <f>+'Niv2_Pub '!G100</f>
        <v>7225</v>
      </c>
      <c r="G15" s="52">
        <f>+'Niv2_Pub '!H100</f>
        <v>2859</v>
      </c>
      <c r="H15" s="52">
        <f>+'Niv2_Pub '!I100</f>
        <v>6257</v>
      </c>
      <c r="I15" s="52">
        <f>+'Niv2_Pub '!J100</f>
        <v>2573</v>
      </c>
      <c r="J15" s="8">
        <f t="shared" si="3"/>
        <v>36903</v>
      </c>
      <c r="K15" s="8">
        <f t="shared" si="3"/>
        <v>15650</v>
      </c>
      <c r="L15" s="5" t="s">
        <v>94</v>
      </c>
      <c r="M15" s="9">
        <f>+'Niv2_Pub '!O100</f>
        <v>1996</v>
      </c>
      <c r="N15" s="9">
        <f>+'Niv2_Pub '!P100</f>
        <v>909</v>
      </c>
      <c r="O15" s="9">
        <f>+'Niv2_Pub '!Q100</f>
        <v>1036</v>
      </c>
      <c r="P15" s="9">
        <f>+'Niv2_Pub '!R100</f>
        <v>470</v>
      </c>
      <c r="Q15" s="9">
        <f>+'Niv2_Pub '!S100</f>
        <v>924</v>
      </c>
      <c r="R15" s="9">
        <f>+'Niv2_Pub '!T100</f>
        <v>393</v>
      </c>
      <c r="S15" s="9">
        <f>+'Niv2_Pub '!U100</f>
        <v>2041</v>
      </c>
      <c r="T15" s="9">
        <f>+'Niv2_Pub '!V100</f>
        <v>824</v>
      </c>
      <c r="U15" s="8">
        <f t="shared" si="4"/>
        <v>5997</v>
      </c>
      <c r="V15" s="8">
        <f t="shared" si="4"/>
        <v>2596</v>
      </c>
      <c r="W15" s="5" t="s">
        <v>94</v>
      </c>
      <c r="X15" s="52">
        <f>+'Niv2_Pub '!AA100</f>
        <v>258</v>
      </c>
      <c r="Y15" s="52">
        <f>+'Niv2_Pub '!AB100</f>
        <v>203</v>
      </c>
      <c r="Z15" s="52">
        <f>+'Niv2_Pub '!AC100</f>
        <v>164</v>
      </c>
      <c r="AA15" s="52">
        <f>+'Niv2_Pub '!AD100</f>
        <v>150</v>
      </c>
      <c r="AB15" s="52">
        <f>+'Niv2_Pub '!AE100</f>
        <v>775</v>
      </c>
      <c r="AC15" s="52">
        <f>+'Niv2_Pub '!AF100</f>
        <v>620</v>
      </c>
      <c r="AD15" s="52">
        <f>+'Niv2_Pub '!AG100</f>
        <v>66</v>
      </c>
      <c r="AE15" s="52">
        <f>+'Niv2_Pub '!AH100</f>
        <v>686</v>
      </c>
      <c r="AF15" s="52">
        <f>+'Niv2_Pub '!AI100</f>
        <v>915</v>
      </c>
      <c r="AG15" s="52">
        <f>+'Niv2_Pub '!AJ100</f>
        <v>164</v>
      </c>
      <c r="AH15" s="52">
        <f>+'Niv2_Pub '!AK100</f>
        <v>21</v>
      </c>
      <c r="AI15" s="52">
        <f>+'Niv2_Pub '!AL100</f>
        <v>6</v>
      </c>
      <c r="AJ15" s="52">
        <f>+'Niv2_Pub '!AM100</f>
        <v>1106</v>
      </c>
      <c r="AK15" s="52">
        <f>+'Niv2_Pub '!AN100</f>
        <v>214</v>
      </c>
      <c r="AL15" s="52">
        <f>+'Niv2_Pub '!AO100</f>
        <v>122</v>
      </c>
      <c r="AM15" s="52">
        <f>+'Niv2_Pub '!AP100</f>
        <v>122</v>
      </c>
      <c r="AN15" s="52">
        <f>+'Niv2_Pub '!AQ100</f>
        <v>0</v>
      </c>
    </row>
    <row r="16" spans="1:40" ht="21" customHeight="1">
      <c r="A16" s="5" t="s">
        <v>111</v>
      </c>
      <c r="B16" s="52">
        <f>+'Niv2_Pub '!C133</f>
        <v>25232</v>
      </c>
      <c r="C16" s="52">
        <f>+'Niv2_Pub '!D133</f>
        <v>12726</v>
      </c>
      <c r="D16" s="52">
        <f>+'Niv2_Pub '!E133</f>
        <v>14113</v>
      </c>
      <c r="E16" s="52">
        <f>+'Niv2_Pub '!F133</f>
        <v>6996</v>
      </c>
      <c r="F16" s="52">
        <f>+'Niv2_Pub '!G133</f>
        <v>11200</v>
      </c>
      <c r="G16" s="52">
        <f>+'Niv2_Pub '!H133</f>
        <v>5526</v>
      </c>
      <c r="H16" s="52">
        <f>+'Niv2_Pub '!I133</f>
        <v>10177</v>
      </c>
      <c r="I16" s="52">
        <f>+'Niv2_Pub '!J133</f>
        <v>4860</v>
      </c>
      <c r="J16" s="8">
        <f t="shared" si="3"/>
        <v>60722</v>
      </c>
      <c r="K16" s="8">
        <f t="shared" si="3"/>
        <v>30108</v>
      </c>
      <c r="L16" s="5" t="s">
        <v>111</v>
      </c>
      <c r="M16" s="9">
        <f>+'Niv2_Pub '!O133</f>
        <v>2285</v>
      </c>
      <c r="N16" s="9">
        <f>+'Niv2_Pub '!P133</f>
        <v>1149</v>
      </c>
      <c r="O16" s="9">
        <f>+'Niv2_Pub '!Q133</f>
        <v>1810</v>
      </c>
      <c r="P16" s="9">
        <f>+'Niv2_Pub '!R133</f>
        <v>963</v>
      </c>
      <c r="Q16" s="9">
        <f>+'Niv2_Pub '!S133</f>
        <v>1389</v>
      </c>
      <c r="R16" s="9">
        <f>+'Niv2_Pub '!T133</f>
        <v>696</v>
      </c>
      <c r="S16" s="9">
        <f>+'Niv2_Pub '!U133</f>
        <v>3119</v>
      </c>
      <c r="T16" s="9">
        <f>+'Niv2_Pub '!V133</f>
        <v>1500</v>
      </c>
      <c r="U16" s="8">
        <f t="shared" si="4"/>
        <v>8603</v>
      </c>
      <c r="V16" s="8">
        <f t="shared" si="4"/>
        <v>4308</v>
      </c>
      <c r="W16" s="5" t="s">
        <v>111</v>
      </c>
      <c r="X16" s="52">
        <f>+'Niv2_Pub '!AA133</f>
        <v>462</v>
      </c>
      <c r="Y16" s="52">
        <f>+'Niv2_Pub '!AB133</f>
        <v>282</v>
      </c>
      <c r="Z16" s="52">
        <f>+'Niv2_Pub '!AC133</f>
        <v>243</v>
      </c>
      <c r="AA16" s="52">
        <f>+'Niv2_Pub '!AD133</f>
        <v>229</v>
      </c>
      <c r="AB16" s="52">
        <f>+'Niv2_Pub '!AE133</f>
        <v>1216</v>
      </c>
      <c r="AC16" s="52">
        <f>+'Niv2_Pub '!AF133</f>
        <v>978</v>
      </c>
      <c r="AD16" s="52">
        <f>+'Niv2_Pub '!AG133</f>
        <v>135</v>
      </c>
      <c r="AE16" s="52">
        <f>+'Niv2_Pub '!AH133</f>
        <v>1113</v>
      </c>
      <c r="AF16" s="52">
        <f>+'Niv2_Pub '!AI133</f>
        <v>1144</v>
      </c>
      <c r="AG16" s="52">
        <f>+'Niv2_Pub '!AJ133</f>
        <v>478</v>
      </c>
      <c r="AH16" s="52">
        <f>+'Niv2_Pub '!AK133</f>
        <v>36</v>
      </c>
      <c r="AI16" s="52">
        <f>+'Niv2_Pub '!AL133</f>
        <v>17</v>
      </c>
      <c r="AJ16" s="52">
        <f>+'Niv2_Pub '!AM133</f>
        <v>1675</v>
      </c>
      <c r="AK16" s="52">
        <f>+'Niv2_Pub '!AN133</f>
        <v>373</v>
      </c>
      <c r="AL16" s="52">
        <f>+'Niv2_Pub '!AO133</f>
        <v>162</v>
      </c>
      <c r="AM16" s="52">
        <f>+'Niv2_Pub '!AP133</f>
        <v>159</v>
      </c>
      <c r="AN16" s="52">
        <f>+'Niv2_Pub '!AQ133</f>
        <v>3</v>
      </c>
    </row>
    <row r="17" spans="1:40" ht="21" customHeight="1">
      <c r="A17" s="32" t="s">
        <v>95</v>
      </c>
      <c r="B17" s="52">
        <f>+'Niv2_Pub '!C164</f>
        <v>12279</v>
      </c>
      <c r="C17" s="52">
        <f>+'Niv2_Pub '!D164</f>
        <v>5904</v>
      </c>
      <c r="D17" s="52">
        <f>+'Niv2_Pub '!E164</f>
        <v>7853</v>
      </c>
      <c r="E17" s="52">
        <f>+'Niv2_Pub '!F164</f>
        <v>3701</v>
      </c>
      <c r="F17" s="52">
        <f>+'Niv2_Pub '!G164</f>
        <v>5435</v>
      </c>
      <c r="G17" s="52">
        <f>+'Niv2_Pub '!H164</f>
        <v>2497</v>
      </c>
      <c r="H17" s="52">
        <f>+'Niv2_Pub '!I164</f>
        <v>6247</v>
      </c>
      <c r="I17" s="52">
        <f>+'Niv2_Pub '!J164</f>
        <v>2653</v>
      </c>
      <c r="J17" s="8">
        <f t="shared" si="3"/>
        <v>31814</v>
      </c>
      <c r="K17" s="8">
        <f t="shared" si="3"/>
        <v>14755</v>
      </c>
      <c r="L17" s="5" t="s">
        <v>95</v>
      </c>
      <c r="M17" s="9">
        <f>+'Niv2_Pub '!O164</f>
        <v>1685</v>
      </c>
      <c r="N17" s="9">
        <f>+'Niv2_Pub '!P164</f>
        <v>865</v>
      </c>
      <c r="O17" s="9">
        <f>+'Niv2_Pub '!Q164</f>
        <v>803</v>
      </c>
      <c r="P17" s="9">
        <f>+'Niv2_Pub '!R164</f>
        <v>396</v>
      </c>
      <c r="Q17" s="9">
        <f>+'Niv2_Pub '!S164</f>
        <v>625</v>
      </c>
      <c r="R17" s="9">
        <f>+'Niv2_Pub '!T164</f>
        <v>296</v>
      </c>
      <c r="S17" s="9">
        <f>+'Niv2_Pub '!U164</f>
        <v>1946</v>
      </c>
      <c r="T17" s="9">
        <f>+'Niv2_Pub '!V164</f>
        <v>843</v>
      </c>
      <c r="U17" s="8">
        <f t="shared" si="4"/>
        <v>5059</v>
      </c>
      <c r="V17" s="8">
        <f t="shared" si="4"/>
        <v>2400</v>
      </c>
      <c r="W17" s="5" t="s">
        <v>95</v>
      </c>
      <c r="X17" s="52">
        <f>+'Niv2_Pub '!AA164</f>
        <v>237</v>
      </c>
      <c r="Y17" s="52">
        <f>+'Niv2_Pub '!AB164</f>
        <v>172</v>
      </c>
      <c r="Z17" s="52">
        <f>+'Niv2_Pub '!AC164</f>
        <v>149</v>
      </c>
      <c r="AA17" s="52">
        <f>+'Niv2_Pub '!AD164</f>
        <v>141</v>
      </c>
      <c r="AB17" s="52">
        <f>+'Niv2_Pub '!AE164</f>
        <v>699</v>
      </c>
      <c r="AC17" s="52">
        <f>+'Niv2_Pub '!AF164</f>
        <v>485</v>
      </c>
      <c r="AD17" s="52">
        <f>+'Niv2_Pub '!AG164</f>
        <v>82</v>
      </c>
      <c r="AE17" s="52">
        <f>+'Niv2_Pub '!AH164</f>
        <v>567</v>
      </c>
      <c r="AF17" s="52">
        <f>+'Niv2_Pub '!AI164</f>
        <v>897</v>
      </c>
      <c r="AG17" s="52">
        <f>+'Niv2_Pub '!AJ164</f>
        <v>66</v>
      </c>
      <c r="AH17" s="52">
        <f>+'Niv2_Pub '!AK164</f>
        <v>54</v>
      </c>
      <c r="AI17" s="52">
        <f>+'Niv2_Pub '!AL164</f>
        <v>5</v>
      </c>
      <c r="AJ17" s="52">
        <f>+'Niv2_Pub '!AM164</f>
        <v>1022</v>
      </c>
      <c r="AK17" s="52">
        <f>+'Niv2_Pub '!AN164</f>
        <v>368</v>
      </c>
      <c r="AL17" s="52">
        <f>+'Niv2_Pub '!AO164</f>
        <v>122</v>
      </c>
      <c r="AM17" s="52">
        <f>+'Niv2_Pub '!AP164</f>
        <v>115</v>
      </c>
      <c r="AN17" s="52">
        <f>+'Niv2_Pub '!AQ164</f>
        <v>7</v>
      </c>
    </row>
    <row r="18" spans="1:40" ht="19.5" customHeight="1">
      <c r="A18" s="61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10"/>
      <c r="M18" s="10"/>
      <c r="N18" s="10"/>
      <c r="O18" s="10"/>
      <c r="P18" s="10"/>
      <c r="Q18" s="10"/>
      <c r="R18" s="10"/>
      <c r="S18" s="10"/>
      <c r="T18" s="10"/>
      <c r="U18" s="59"/>
      <c r="V18" s="59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ht="13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40" ht="14.25" customHeight="1">
      <c r="A20" s="578" t="s">
        <v>478</v>
      </c>
      <c r="B20" s="578"/>
      <c r="C20" s="578"/>
      <c r="D20" s="578"/>
      <c r="E20" s="578"/>
      <c r="F20" s="578"/>
      <c r="G20" s="578"/>
      <c r="H20" s="578"/>
      <c r="I20" s="578"/>
      <c r="J20" s="578"/>
      <c r="K20" s="578"/>
      <c r="L20" s="1" t="s">
        <v>479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 t="s">
        <v>36</v>
      </c>
      <c r="X20" s="51"/>
      <c r="Y20" s="51"/>
      <c r="Z20" s="51"/>
      <c r="AA20" s="51"/>
      <c r="AB20" s="1"/>
      <c r="AC20" s="51"/>
      <c r="AD20" s="51"/>
      <c r="AE20" s="51"/>
      <c r="AF20" s="51"/>
      <c r="AG20" s="51"/>
      <c r="AH20" s="51"/>
      <c r="AI20" s="1"/>
      <c r="AJ20" s="1"/>
      <c r="AK20" s="1"/>
      <c r="AL20" s="1"/>
      <c r="AM20" s="1"/>
    </row>
    <row r="21" spans="1:40" ht="14.25" customHeight="1">
      <c r="A21" s="1" t="s">
        <v>266</v>
      </c>
      <c r="B21" s="1"/>
      <c r="C21" s="1"/>
      <c r="D21" s="1"/>
      <c r="E21" s="1"/>
      <c r="F21" s="1"/>
      <c r="G21" s="1"/>
      <c r="H21" s="1"/>
      <c r="I21" s="1"/>
      <c r="J21" s="21"/>
      <c r="K21" s="1"/>
      <c r="L21" s="1" t="s">
        <v>275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 t="s">
        <v>477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40" ht="14.25" customHeight="1">
      <c r="A22" s="1" t="s">
        <v>280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 t="s">
        <v>280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 t="s">
        <v>280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40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40" ht="16.5" customHeight="1">
      <c r="A24" s="3" t="s">
        <v>91</v>
      </c>
      <c r="B24" s="21"/>
      <c r="C24" s="21"/>
      <c r="D24" s="1"/>
      <c r="E24" s="1"/>
      <c r="F24" s="1"/>
      <c r="G24" s="1"/>
      <c r="H24" s="1" t="s">
        <v>72</v>
      </c>
      <c r="I24" s="1"/>
      <c r="J24" s="1"/>
      <c r="K24" s="1"/>
      <c r="L24" s="2" t="s">
        <v>91</v>
      </c>
      <c r="S24" s="1" t="s">
        <v>72</v>
      </c>
      <c r="T24" s="1"/>
      <c r="W24" s="2" t="s">
        <v>91</v>
      </c>
      <c r="AG24" s="20"/>
      <c r="AI24" s="1" t="s">
        <v>72</v>
      </c>
      <c r="AM24" s="1"/>
    </row>
    <row r="25" spans="1:40" ht="15.75" customHeight="1"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40" s="322" customFormat="1" ht="15.75" customHeight="1">
      <c r="A26" s="215"/>
      <c r="B26" s="213" t="s">
        <v>82</v>
      </c>
      <c r="C26" s="214"/>
      <c r="D26" s="213" t="s">
        <v>83</v>
      </c>
      <c r="E26" s="214"/>
      <c r="F26" s="213" t="s">
        <v>84</v>
      </c>
      <c r="G26" s="214"/>
      <c r="H26" s="213" t="s">
        <v>85</v>
      </c>
      <c r="I26" s="214"/>
      <c r="J26" s="213" t="s">
        <v>73</v>
      </c>
      <c r="K26" s="214"/>
      <c r="L26" s="215"/>
      <c r="M26" s="213" t="s">
        <v>82</v>
      </c>
      <c r="N26" s="214"/>
      <c r="O26" s="213" t="s">
        <v>83</v>
      </c>
      <c r="P26" s="214"/>
      <c r="Q26" s="213" t="s">
        <v>84</v>
      </c>
      <c r="R26" s="214"/>
      <c r="S26" s="213" t="s">
        <v>85</v>
      </c>
      <c r="T26" s="214"/>
      <c r="U26" s="213" t="s">
        <v>73</v>
      </c>
      <c r="V26" s="214"/>
      <c r="W26" s="319"/>
      <c r="X26" s="369" t="s">
        <v>59</v>
      </c>
      <c r="Y26" s="370"/>
      <c r="Z26" s="370"/>
      <c r="AA26" s="370"/>
      <c r="AB26" s="371"/>
      <c r="AC26" s="312" t="s">
        <v>47</v>
      </c>
      <c r="AD26" s="321"/>
      <c r="AE26" s="312"/>
      <c r="AF26" s="209" t="s">
        <v>445</v>
      </c>
      <c r="AG26" s="536"/>
      <c r="AH26" s="312" t="s">
        <v>176</v>
      </c>
      <c r="AI26" s="303"/>
      <c r="AJ26" s="317"/>
    </row>
    <row r="27" spans="1:40" s="322" customFormat="1" ht="21" customHeight="1">
      <c r="A27" s="211" t="s">
        <v>273</v>
      </c>
      <c r="B27" s="212" t="s">
        <v>257</v>
      </c>
      <c r="C27" s="212" t="s">
        <v>79</v>
      </c>
      <c r="D27" s="212" t="s">
        <v>257</v>
      </c>
      <c r="E27" s="212" t="s">
        <v>79</v>
      </c>
      <c r="F27" s="212" t="s">
        <v>257</v>
      </c>
      <c r="G27" s="212" t="s">
        <v>79</v>
      </c>
      <c r="H27" s="212" t="s">
        <v>257</v>
      </c>
      <c r="I27" s="212" t="s">
        <v>79</v>
      </c>
      <c r="J27" s="212" t="s">
        <v>257</v>
      </c>
      <c r="K27" s="212" t="s">
        <v>79</v>
      </c>
      <c r="L27" s="211" t="s">
        <v>273</v>
      </c>
      <c r="M27" s="212" t="s">
        <v>257</v>
      </c>
      <c r="N27" s="212" t="s">
        <v>79</v>
      </c>
      <c r="O27" s="212" t="s">
        <v>257</v>
      </c>
      <c r="P27" s="212" t="s">
        <v>79</v>
      </c>
      <c r="Q27" s="212" t="s">
        <v>257</v>
      </c>
      <c r="R27" s="212" t="s">
        <v>79</v>
      </c>
      <c r="S27" s="212" t="s">
        <v>257</v>
      </c>
      <c r="T27" s="212" t="s">
        <v>79</v>
      </c>
      <c r="U27" s="212" t="s">
        <v>257</v>
      </c>
      <c r="V27" s="212" t="s">
        <v>79</v>
      </c>
      <c r="W27" s="323" t="s">
        <v>273</v>
      </c>
      <c r="X27" s="346" t="s">
        <v>86</v>
      </c>
      <c r="Y27" s="346" t="s">
        <v>87</v>
      </c>
      <c r="Z27" s="346" t="s">
        <v>88</v>
      </c>
      <c r="AA27" s="346" t="s">
        <v>89</v>
      </c>
      <c r="AB27" s="347" t="s">
        <v>73</v>
      </c>
      <c r="AC27" s="284" t="s">
        <v>183</v>
      </c>
      <c r="AD27" s="284" t="s">
        <v>184</v>
      </c>
      <c r="AE27" s="271" t="s">
        <v>182</v>
      </c>
      <c r="AF27" s="272" t="s">
        <v>444</v>
      </c>
      <c r="AG27" s="271" t="s">
        <v>58</v>
      </c>
      <c r="AH27" s="274" t="s">
        <v>65</v>
      </c>
      <c r="AI27" s="275" t="s">
        <v>63</v>
      </c>
      <c r="AJ27" s="274" t="s">
        <v>66</v>
      </c>
    </row>
    <row r="28" spans="1:40" ht="14.25" customHeight="1">
      <c r="A28" s="5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5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5"/>
      <c r="X28" s="236"/>
      <c r="Y28" s="236"/>
      <c r="Z28" s="236"/>
      <c r="AA28" s="236"/>
      <c r="AB28" s="4"/>
      <c r="AC28" s="237"/>
      <c r="AD28" s="175"/>
      <c r="AE28" s="174"/>
      <c r="AF28" s="90"/>
      <c r="AG28" s="90"/>
      <c r="AH28" s="176"/>
      <c r="AI28" s="94"/>
      <c r="AJ28" s="4"/>
    </row>
    <row r="29" spans="1:40" ht="15" customHeight="1">
      <c r="A29" s="7" t="s">
        <v>81</v>
      </c>
      <c r="B29" s="8">
        <f t="shared" ref="B29:I29" si="5">SUM(B31:B36)</f>
        <v>81638</v>
      </c>
      <c r="C29" s="8">
        <f t="shared" si="5"/>
        <v>41155</v>
      </c>
      <c r="D29" s="8">
        <f t="shared" si="5"/>
        <v>59489</v>
      </c>
      <c r="E29" s="8">
        <f t="shared" si="5"/>
        <v>30321</v>
      </c>
      <c r="F29" s="8">
        <f t="shared" si="5"/>
        <v>49731</v>
      </c>
      <c r="G29" s="8">
        <f t="shared" si="5"/>
        <v>25659</v>
      </c>
      <c r="H29" s="8">
        <f t="shared" si="5"/>
        <v>49316</v>
      </c>
      <c r="I29" s="8">
        <f t="shared" si="5"/>
        <v>25311</v>
      </c>
      <c r="J29" s="8">
        <f>SUM(J31:J36)</f>
        <v>240174</v>
      </c>
      <c r="K29" s="8">
        <f>SUM(K31:K36)</f>
        <v>122446</v>
      </c>
      <c r="L29" s="7" t="s">
        <v>81</v>
      </c>
      <c r="M29" s="8">
        <f t="shared" ref="M29:T29" si="6">SUM(M31:M36)</f>
        <v>5179</v>
      </c>
      <c r="N29" s="8">
        <f t="shared" si="6"/>
        <v>2486</v>
      </c>
      <c r="O29" s="8">
        <f t="shared" si="6"/>
        <v>3219</v>
      </c>
      <c r="P29" s="8">
        <f t="shared" si="6"/>
        <v>1612</v>
      </c>
      <c r="Q29" s="8">
        <f t="shared" si="6"/>
        <v>2597</v>
      </c>
      <c r="R29" s="8">
        <f t="shared" si="6"/>
        <v>1356</v>
      </c>
      <c r="S29" s="8">
        <f t="shared" si="6"/>
        <v>8017</v>
      </c>
      <c r="T29" s="8">
        <f t="shared" si="6"/>
        <v>4321</v>
      </c>
      <c r="U29" s="8">
        <f>SUM(U31:U36)</f>
        <v>19012</v>
      </c>
      <c r="V29" s="8">
        <f>SUM(V31:V36)</f>
        <v>9775</v>
      </c>
      <c r="W29" s="7" t="s">
        <v>81</v>
      </c>
      <c r="X29" s="19">
        <f t="shared" ref="X29:AJ29" si="7">SUM(X31:X36)</f>
        <v>1786</v>
      </c>
      <c r="Y29" s="19">
        <f t="shared" si="7"/>
        <v>1458</v>
      </c>
      <c r="Z29" s="19">
        <f t="shared" si="7"/>
        <v>1327</v>
      </c>
      <c r="AA29" s="19">
        <f t="shared" si="7"/>
        <v>1278</v>
      </c>
      <c r="AB29" s="19">
        <f t="shared" si="7"/>
        <v>5849</v>
      </c>
      <c r="AC29" s="19">
        <f t="shared" si="7"/>
        <v>5536</v>
      </c>
      <c r="AD29" s="19">
        <f>SUM(AD31:AD36)</f>
        <v>428</v>
      </c>
      <c r="AE29" s="19">
        <f>SUM(AE31:AE36)</f>
        <v>5964</v>
      </c>
      <c r="AF29" s="19">
        <f t="shared" si="7"/>
        <v>10534</v>
      </c>
      <c r="AG29" s="19">
        <f t="shared" si="7"/>
        <v>1007</v>
      </c>
      <c r="AH29" s="19">
        <f t="shared" si="7"/>
        <v>1159</v>
      </c>
      <c r="AI29" s="19">
        <f t="shared" si="7"/>
        <v>1133</v>
      </c>
      <c r="AJ29" s="19">
        <f t="shared" si="7"/>
        <v>26</v>
      </c>
      <c r="AM29" s="24"/>
    </row>
    <row r="30" spans="1:40">
      <c r="A30" s="5"/>
      <c r="B30" s="17"/>
      <c r="C30" s="17"/>
      <c r="D30" s="17"/>
      <c r="E30" s="17"/>
      <c r="F30" s="17"/>
      <c r="G30" s="17"/>
      <c r="H30" s="17"/>
      <c r="I30" s="17"/>
      <c r="J30" s="5"/>
      <c r="K30" s="39"/>
      <c r="L30" s="5"/>
      <c r="M30" s="9"/>
      <c r="N30" s="9"/>
      <c r="O30" s="9"/>
      <c r="P30" s="9"/>
      <c r="Q30" s="9"/>
      <c r="R30" s="9"/>
      <c r="S30" s="9"/>
      <c r="T30" s="9"/>
      <c r="U30" s="9"/>
      <c r="V30" s="9"/>
      <c r="W30" s="25"/>
      <c r="X30" s="5"/>
      <c r="Y30" s="5"/>
      <c r="Z30" s="5"/>
      <c r="AA30" s="5"/>
      <c r="AB30" s="5"/>
      <c r="AC30" s="5"/>
      <c r="AD30" s="5"/>
      <c r="AE30" s="443"/>
      <c r="AF30" s="5"/>
      <c r="AG30" s="5"/>
      <c r="AH30" s="5"/>
      <c r="AI30" s="5"/>
      <c r="AJ30" s="5"/>
      <c r="AM30" s="24"/>
    </row>
    <row r="31" spans="1:40" ht="21" customHeight="1">
      <c r="A31" s="5" t="s">
        <v>92</v>
      </c>
      <c r="B31" s="39">
        <f>+'Niv2_Pr '!C10</f>
        <v>47394</v>
      </c>
      <c r="C31" s="39">
        <f>+'Niv2_Pr '!D10</f>
        <v>23680</v>
      </c>
      <c r="D31" s="39">
        <f>+'Niv2_Pr '!E10</f>
        <v>32977</v>
      </c>
      <c r="E31" s="39">
        <f>+'Niv2_Pr '!F10</f>
        <v>16858</v>
      </c>
      <c r="F31" s="39">
        <f>+'Niv2_Pr '!G10</f>
        <v>27449</v>
      </c>
      <c r="G31" s="39">
        <f>+'Niv2_Pr '!H10</f>
        <v>14022</v>
      </c>
      <c r="H31" s="39">
        <f>+'Niv2_Pr '!I10</f>
        <v>26528</v>
      </c>
      <c r="I31" s="39">
        <f>+'Niv2_Pr '!J10</f>
        <v>13867</v>
      </c>
      <c r="J31" s="8">
        <f t="shared" ref="J31:K36" si="8">+B31+D31+F31+H31</f>
        <v>134348</v>
      </c>
      <c r="K31" s="8">
        <f t="shared" si="8"/>
        <v>68427</v>
      </c>
      <c r="L31" s="5" t="s">
        <v>92</v>
      </c>
      <c r="M31" s="9">
        <f>+'Niv2_Pr '!O10</f>
        <v>2224</v>
      </c>
      <c r="N31" s="9">
        <f>+'Niv2_Pr '!P10</f>
        <v>989</v>
      </c>
      <c r="O31" s="9">
        <f>+'Niv2_Pr '!Q10</f>
        <v>1395</v>
      </c>
      <c r="P31" s="9">
        <f>+'Niv2_Pr '!R10</f>
        <v>704</v>
      </c>
      <c r="Q31" s="9">
        <f>+'Niv2_Pr '!S10</f>
        <v>1153</v>
      </c>
      <c r="R31" s="9">
        <f>+'Niv2_Pr '!T10</f>
        <v>591</v>
      </c>
      <c r="S31" s="9">
        <f>+'Niv2_Pr '!U10</f>
        <v>3866</v>
      </c>
      <c r="T31" s="9">
        <f>+'Niv2_Pr '!V10</f>
        <v>2122</v>
      </c>
      <c r="U31" s="8">
        <f t="shared" ref="U31:V36" si="9">+M31+O31+Q31+S31</f>
        <v>8638</v>
      </c>
      <c r="V31" s="8">
        <f t="shared" si="9"/>
        <v>4406</v>
      </c>
      <c r="W31" s="5" t="s">
        <v>92</v>
      </c>
      <c r="X31" s="52">
        <f>+'Niv2_Pr '!AA10</f>
        <v>1079</v>
      </c>
      <c r="Y31" s="52">
        <f>+'Niv2_Pr '!AB10</f>
        <v>859</v>
      </c>
      <c r="Z31" s="52">
        <f>+'Niv2_Pr '!AC10</f>
        <v>794</v>
      </c>
      <c r="AA31" s="52">
        <f>+'Niv2_Pr '!AD10</f>
        <v>750</v>
      </c>
      <c r="AB31" s="52">
        <f>+'Niv2_Pr '!AE10</f>
        <v>3482</v>
      </c>
      <c r="AC31" s="52">
        <f>+'Niv2_Pr '!AF10</f>
        <v>3306</v>
      </c>
      <c r="AD31" s="52">
        <f>+'Niv2_Pr '!AG10</f>
        <v>244</v>
      </c>
      <c r="AE31" s="52">
        <f t="shared" ref="AE31:AE36" si="10">+AC31+AD31</f>
        <v>3550</v>
      </c>
      <c r="AF31" s="52">
        <f>+'Niv2_Pr '!AI10</f>
        <v>6381</v>
      </c>
      <c r="AG31" s="52">
        <f>+'Niv2_Pr '!AJ10</f>
        <v>568</v>
      </c>
      <c r="AH31" s="52">
        <f>+'Niv2_Pr '!AK10</f>
        <v>720</v>
      </c>
      <c r="AI31" s="52">
        <f>+'Niv2_Pr '!AL10</f>
        <v>701</v>
      </c>
      <c r="AJ31" s="52">
        <f>+'Niv2_Pr '!AM10</f>
        <v>19</v>
      </c>
      <c r="AM31" s="24"/>
    </row>
    <row r="32" spans="1:40" ht="21" customHeight="1">
      <c r="A32" s="5" t="s">
        <v>96</v>
      </c>
      <c r="B32" s="39">
        <f>+'Niv2_Pr '!C42</f>
        <v>7425</v>
      </c>
      <c r="C32" s="39">
        <f>+'Niv2_Pr '!D42</f>
        <v>3905</v>
      </c>
      <c r="D32" s="39">
        <f>+'Niv2_Pr '!E42</f>
        <v>5808</v>
      </c>
      <c r="E32" s="39">
        <f>+'Niv2_Pr '!F42</f>
        <v>3051</v>
      </c>
      <c r="F32" s="39">
        <f>+'Niv2_Pr '!G42</f>
        <v>5235</v>
      </c>
      <c r="G32" s="39">
        <f>+'Niv2_Pr '!H42</f>
        <v>2821</v>
      </c>
      <c r="H32" s="39">
        <f>+'Niv2_Pr '!I42</f>
        <v>4583</v>
      </c>
      <c r="I32" s="39">
        <f>+'Niv2_Pr '!J42</f>
        <v>2337</v>
      </c>
      <c r="J32" s="8">
        <f t="shared" si="8"/>
        <v>23051</v>
      </c>
      <c r="K32" s="8">
        <f t="shared" si="8"/>
        <v>12114</v>
      </c>
      <c r="L32" s="5" t="s">
        <v>96</v>
      </c>
      <c r="M32" s="9">
        <f>+'Niv2_Pr '!O42</f>
        <v>562</v>
      </c>
      <c r="N32" s="9">
        <f>+'Niv2_Pr '!P42</f>
        <v>288</v>
      </c>
      <c r="O32" s="9">
        <f>+'Niv2_Pr '!Q42</f>
        <v>374</v>
      </c>
      <c r="P32" s="9">
        <f>+'Niv2_Pr '!R42</f>
        <v>210</v>
      </c>
      <c r="Q32" s="9">
        <f>+'Niv2_Pr '!S42</f>
        <v>201</v>
      </c>
      <c r="R32" s="9">
        <f>+'Niv2_Pr '!T42</f>
        <v>106</v>
      </c>
      <c r="S32" s="9">
        <f>+'Niv2_Pr '!U42</f>
        <v>603</v>
      </c>
      <c r="T32" s="9">
        <f>+'Niv2_Pr '!V42</f>
        <v>315</v>
      </c>
      <c r="U32" s="8">
        <f t="shared" si="9"/>
        <v>1740</v>
      </c>
      <c r="V32" s="8">
        <f t="shared" si="9"/>
        <v>919</v>
      </c>
      <c r="W32" s="5" t="s">
        <v>96</v>
      </c>
      <c r="X32" s="52">
        <f>+'Niv2_Pr '!AA42</f>
        <v>145</v>
      </c>
      <c r="Y32" s="52">
        <f>+'Niv2_Pr '!AB42</f>
        <v>131</v>
      </c>
      <c r="Z32" s="52">
        <f>+'Niv2_Pr '!AC42</f>
        <v>114</v>
      </c>
      <c r="AA32" s="52">
        <f>+'Niv2_Pr '!AD42</f>
        <v>108</v>
      </c>
      <c r="AB32" s="52">
        <f>+'Niv2_Pr '!AE42</f>
        <v>498</v>
      </c>
      <c r="AC32" s="52">
        <f>+'Niv2_Pr '!AF42</f>
        <v>470</v>
      </c>
      <c r="AD32" s="52">
        <f>+'Niv2_Pr '!AG42</f>
        <v>75</v>
      </c>
      <c r="AE32" s="52">
        <f t="shared" si="10"/>
        <v>545</v>
      </c>
      <c r="AF32" s="52">
        <f>+'Niv2_Pr '!AI42</f>
        <v>848</v>
      </c>
      <c r="AG32" s="52">
        <f>+'Niv2_Pr '!AJ42</f>
        <v>77</v>
      </c>
      <c r="AH32" s="52">
        <f>+'Niv2_Pr '!AK42</f>
        <v>99</v>
      </c>
      <c r="AI32" s="52">
        <f>+'Niv2_Pr '!AL42</f>
        <v>97</v>
      </c>
      <c r="AJ32" s="52">
        <f>+'Niv2_Pr '!AM42</f>
        <v>2</v>
      </c>
      <c r="AM32" s="24"/>
    </row>
    <row r="33" spans="1:44" ht="21" customHeight="1">
      <c r="A33" s="5" t="s">
        <v>93</v>
      </c>
      <c r="B33" s="39">
        <f>+'Niv2_Pr '!C64</f>
        <v>6706</v>
      </c>
      <c r="C33" s="39">
        <f>+'Niv2_Pr '!D64</f>
        <v>3315</v>
      </c>
      <c r="D33" s="39">
        <f>+'Niv2_Pr '!E64</f>
        <v>6288</v>
      </c>
      <c r="E33" s="39">
        <f>+'Niv2_Pr '!F64</f>
        <v>3208</v>
      </c>
      <c r="F33" s="39">
        <f>+'Niv2_Pr '!G64</f>
        <v>4819</v>
      </c>
      <c r="G33" s="39">
        <f>+'Niv2_Pr '!H64</f>
        <v>2481</v>
      </c>
      <c r="H33" s="39">
        <f>+'Niv2_Pr '!I64</f>
        <v>5560</v>
      </c>
      <c r="I33" s="39">
        <f>+'Niv2_Pr '!J64</f>
        <v>2874</v>
      </c>
      <c r="J33" s="8">
        <f t="shared" si="8"/>
        <v>23373</v>
      </c>
      <c r="K33" s="8">
        <f t="shared" si="8"/>
        <v>11878</v>
      </c>
      <c r="L33" s="5" t="s">
        <v>93</v>
      </c>
      <c r="M33" s="9">
        <f>+'Niv2_Pr '!O64</f>
        <v>777</v>
      </c>
      <c r="N33" s="9">
        <f>+'Niv2_Pr '!P64</f>
        <v>400</v>
      </c>
      <c r="O33" s="9">
        <f>+'Niv2_Pr '!Q64</f>
        <v>439</v>
      </c>
      <c r="P33" s="9">
        <f>+'Niv2_Pr '!R64</f>
        <v>215</v>
      </c>
      <c r="Q33" s="9">
        <f>+'Niv2_Pr '!S64</f>
        <v>412</v>
      </c>
      <c r="R33" s="9">
        <f>+'Niv2_Pr '!T64</f>
        <v>221</v>
      </c>
      <c r="S33" s="9">
        <f>+'Niv2_Pr '!U64</f>
        <v>1118</v>
      </c>
      <c r="T33" s="9">
        <f>+'Niv2_Pr '!V64</f>
        <v>594</v>
      </c>
      <c r="U33" s="8">
        <f t="shared" si="9"/>
        <v>2746</v>
      </c>
      <c r="V33" s="8">
        <f t="shared" si="9"/>
        <v>1430</v>
      </c>
      <c r="W33" s="5" t="s">
        <v>93</v>
      </c>
      <c r="X33" s="9">
        <f>+'Niv2_Pr '!AA64</f>
        <v>158</v>
      </c>
      <c r="Y33" s="9">
        <f>+'Niv2_Pr '!AB64</f>
        <v>145</v>
      </c>
      <c r="Z33" s="9">
        <f>+'Niv2_Pr '!AC64</f>
        <v>126</v>
      </c>
      <c r="AA33" s="9">
        <f>+'Niv2_Pr '!AD64</f>
        <v>131</v>
      </c>
      <c r="AB33" s="9">
        <f>+'Niv2_Pr '!AE64</f>
        <v>560</v>
      </c>
      <c r="AC33" s="9">
        <f>+'Niv2_Pr '!AF64</f>
        <v>530</v>
      </c>
      <c r="AD33" s="9">
        <f>+'Niv2_Pr '!AG64</f>
        <v>32</v>
      </c>
      <c r="AE33" s="52">
        <f t="shared" si="10"/>
        <v>562</v>
      </c>
      <c r="AF33" s="9">
        <f>+'Niv2_Pr '!AI64</f>
        <v>944</v>
      </c>
      <c r="AG33" s="9">
        <f>+'Niv2_Pr '!AJ64</f>
        <v>96</v>
      </c>
      <c r="AH33" s="9">
        <f>+'Niv2_Pr '!AK64</f>
        <v>104</v>
      </c>
      <c r="AI33" s="9">
        <f>+'Niv2_Pr '!AL64</f>
        <v>104</v>
      </c>
      <c r="AJ33" s="9">
        <f>+'Niv2_Pr '!AM64</f>
        <v>0</v>
      </c>
      <c r="AM33" s="24"/>
    </row>
    <row r="34" spans="1:44" ht="21" customHeight="1">
      <c r="A34" s="5" t="s">
        <v>94</v>
      </c>
      <c r="B34" s="39">
        <f>+'Niv2_Pr '!C100</f>
        <v>6532</v>
      </c>
      <c r="C34" s="39">
        <f>+'Niv2_Pr '!D100</f>
        <v>3276</v>
      </c>
      <c r="D34" s="39">
        <f>+'Niv2_Pr '!E100</f>
        <v>4801</v>
      </c>
      <c r="E34" s="39">
        <f>+'Niv2_Pr '!F100</f>
        <v>2357</v>
      </c>
      <c r="F34" s="39">
        <f>+'Niv2_Pr '!G100</f>
        <v>4038</v>
      </c>
      <c r="G34" s="39">
        <f>+'Niv2_Pr '!H100</f>
        <v>2028</v>
      </c>
      <c r="H34" s="39">
        <f>+'Niv2_Pr '!I100</f>
        <v>4314</v>
      </c>
      <c r="I34" s="39">
        <f>+'Niv2_Pr '!J100</f>
        <v>2092</v>
      </c>
      <c r="J34" s="8">
        <f t="shared" si="8"/>
        <v>19685</v>
      </c>
      <c r="K34" s="8">
        <f t="shared" si="8"/>
        <v>9753</v>
      </c>
      <c r="L34" s="5" t="s">
        <v>94</v>
      </c>
      <c r="M34" s="9">
        <f>+'Niv2_Pr '!O100</f>
        <v>580</v>
      </c>
      <c r="N34" s="9">
        <f>+'Niv2_Pr '!P100</f>
        <v>295</v>
      </c>
      <c r="O34" s="9">
        <f>+'Niv2_Pr '!Q100</f>
        <v>321</v>
      </c>
      <c r="P34" s="9">
        <f>+'Niv2_Pr '!R100</f>
        <v>159</v>
      </c>
      <c r="Q34" s="9">
        <f>+'Niv2_Pr '!S100</f>
        <v>288</v>
      </c>
      <c r="R34" s="9">
        <f>+'Niv2_Pr '!T100</f>
        <v>146</v>
      </c>
      <c r="S34" s="9">
        <f>+'Niv2_Pr '!U100</f>
        <v>980</v>
      </c>
      <c r="T34" s="9">
        <f>+'Niv2_Pr '!V100</f>
        <v>513</v>
      </c>
      <c r="U34" s="8">
        <f t="shared" si="9"/>
        <v>2169</v>
      </c>
      <c r="V34" s="8">
        <f t="shared" si="9"/>
        <v>1113</v>
      </c>
      <c r="W34" s="5" t="s">
        <v>94</v>
      </c>
      <c r="X34" s="9">
        <f>+'Niv2_Pr '!AA100</f>
        <v>134</v>
      </c>
      <c r="Y34" s="9">
        <f>+'Niv2_Pr '!AB100</f>
        <v>113</v>
      </c>
      <c r="Z34" s="9">
        <f>+'Niv2_Pr '!AC100</f>
        <v>99</v>
      </c>
      <c r="AA34" s="9">
        <f>+'Niv2_Pr '!AD100</f>
        <v>99</v>
      </c>
      <c r="AB34" s="9">
        <f>+'Niv2_Pr '!AE100</f>
        <v>445</v>
      </c>
      <c r="AC34" s="9">
        <f>+'Niv2_Pr '!AF100</f>
        <v>417</v>
      </c>
      <c r="AD34" s="9">
        <f>+'Niv2_Pr '!AG100</f>
        <v>30</v>
      </c>
      <c r="AE34" s="52">
        <f t="shared" si="10"/>
        <v>447</v>
      </c>
      <c r="AF34" s="9">
        <f>+'Niv2_Pr '!AI100</f>
        <v>762</v>
      </c>
      <c r="AG34" s="9">
        <f>+'Niv2_Pr '!AJ100</f>
        <v>69</v>
      </c>
      <c r="AH34" s="9">
        <f>+'Niv2_Pr '!AK100</f>
        <v>82</v>
      </c>
      <c r="AI34" s="9">
        <f>+'Niv2_Pr '!AL100</f>
        <v>80</v>
      </c>
      <c r="AJ34" s="9">
        <f>+'Niv2_Pr '!AM100</f>
        <v>2</v>
      </c>
      <c r="AM34" s="24"/>
    </row>
    <row r="35" spans="1:44" ht="21" customHeight="1">
      <c r="A35" s="5" t="s">
        <v>111</v>
      </c>
      <c r="B35" s="39">
        <f>+'Niv2_Pr '!C133</f>
        <v>8892</v>
      </c>
      <c r="C35" s="39">
        <f>+'Niv2_Pr '!D133</f>
        <v>4582</v>
      </c>
      <c r="D35" s="39">
        <f>+'Niv2_Pr '!E133</f>
        <v>6194</v>
      </c>
      <c r="E35" s="39">
        <f>+'Niv2_Pr '!F133</f>
        <v>3153</v>
      </c>
      <c r="F35" s="39">
        <f>+'Niv2_Pr '!G133</f>
        <v>5281</v>
      </c>
      <c r="G35" s="39">
        <f>+'Niv2_Pr '!H133</f>
        <v>2760</v>
      </c>
      <c r="H35" s="39">
        <f>+'Niv2_Pr '!I133</f>
        <v>5505</v>
      </c>
      <c r="I35" s="39">
        <f>+'Niv2_Pr '!J133</f>
        <v>2734</v>
      </c>
      <c r="J35" s="8">
        <f t="shared" si="8"/>
        <v>25872</v>
      </c>
      <c r="K35" s="8">
        <f t="shared" si="8"/>
        <v>13229</v>
      </c>
      <c r="L35" s="5" t="s">
        <v>111</v>
      </c>
      <c r="M35" s="9">
        <f>+'Niv2_Pr '!O133</f>
        <v>563</v>
      </c>
      <c r="N35" s="9">
        <f>+'Niv2_Pr '!P133</f>
        <v>281</v>
      </c>
      <c r="O35" s="9">
        <f>+'Niv2_Pr '!Q133</f>
        <v>408</v>
      </c>
      <c r="P35" s="9">
        <f>+'Niv2_Pr '!R133</f>
        <v>201</v>
      </c>
      <c r="Q35" s="9">
        <f>+'Niv2_Pr '!S133</f>
        <v>337</v>
      </c>
      <c r="R35" s="9">
        <f>+'Niv2_Pr '!T133</f>
        <v>183</v>
      </c>
      <c r="S35" s="9">
        <f>+'Niv2_Pr '!U133</f>
        <v>982</v>
      </c>
      <c r="T35" s="9">
        <f>+'Niv2_Pr '!V133</f>
        <v>514</v>
      </c>
      <c r="U35" s="8">
        <f t="shared" si="9"/>
        <v>2290</v>
      </c>
      <c r="V35" s="8">
        <f t="shared" si="9"/>
        <v>1179</v>
      </c>
      <c r="W35" s="5" t="s">
        <v>111</v>
      </c>
      <c r="X35" s="9">
        <f>+'Niv2_Pr '!AA133</f>
        <v>170</v>
      </c>
      <c r="Y35" s="9">
        <f>+'Niv2_Pr '!AB133</f>
        <v>132</v>
      </c>
      <c r="Z35" s="9">
        <f>+'Niv2_Pr '!AC133</f>
        <v>120</v>
      </c>
      <c r="AA35" s="9">
        <f>+'Niv2_Pr '!AD133</f>
        <v>122</v>
      </c>
      <c r="AB35" s="9">
        <f>+'Niv2_Pr '!AE133</f>
        <v>544</v>
      </c>
      <c r="AC35" s="9">
        <f>+'Niv2_Pr '!AF133</f>
        <v>512</v>
      </c>
      <c r="AD35" s="9">
        <f>+'Niv2_Pr '!AG133</f>
        <v>20</v>
      </c>
      <c r="AE35" s="52">
        <f t="shared" si="10"/>
        <v>532</v>
      </c>
      <c r="AF35" s="9">
        <f>+'Niv2_Pr '!AI133</f>
        <v>971</v>
      </c>
      <c r="AG35" s="9">
        <f>+'Niv2_Pr '!AJ133</f>
        <v>98</v>
      </c>
      <c r="AH35" s="9">
        <f>+'Niv2_Pr '!AK133</f>
        <v>92</v>
      </c>
      <c r="AI35" s="9">
        <f>+'Niv2_Pr '!AL133</f>
        <v>91</v>
      </c>
      <c r="AJ35" s="9">
        <f>+'Niv2_Pr '!AM133</f>
        <v>1</v>
      </c>
      <c r="AM35" s="24"/>
    </row>
    <row r="36" spans="1:44" ht="21" customHeight="1">
      <c r="A36" s="10" t="s">
        <v>95</v>
      </c>
      <c r="B36" s="43">
        <f>+'Niv2_Pr '!C163</f>
        <v>4689</v>
      </c>
      <c r="C36" s="43">
        <f>+'Niv2_Pr '!D163</f>
        <v>2397</v>
      </c>
      <c r="D36" s="43">
        <f>+'Niv2_Pr '!E163</f>
        <v>3421</v>
      </c>
      <c r="E36" s="43">
        <f>+'Niv2_Pr '!F163</f>
        <v>1694</v>
      </c>
      <c r="F36" s="43">
        <f>+'Niv2_Pr '!G163</f>
        <v>2909</v>
      </c>
      <c r="G36" s="43">
        <f>+'Niv2_Pr '!H163</f>
        <v>1547</v>
      </c>
      <c r="H36" s="43">
        <f>+'Niv2_Pr '!I163</f>
        <v>2826</v>
      </c>
      <c r="I36" s="43">
        <f>+'Niv2_Pr '!J163</f>
        <v>1407</v>
      </c>
      <c r="J36" s="34">
        <f t="shared" si="8"/>
        <v>13845</v>
      </c>
      <c r="K36" s="34">
        <f t="shared" si="8"/>
        <v>7045</v>
      </c>
      <c r="L36" s="10" t="s">
        <v>95</v>
      </c>
      <c r="M36" s="35">
        <f>+'Niv2_Pr '!O163</f>
        <v>473</v>
      </c>
      <c r="N36" s="35">
        <f>+'Niv2_Pr '!P163</f>
        <v>233</v>
      </c>
      <c r="O36" s="35">
        <f>+'Niv2_Pr '!Q163</f>
        <v>282</v>
      </c>
      <c r="P36" s="35">
        <f>+'Niv2_Pr '!R163</f>
        <v>123</v>
      </c>
      <c r="Q36" s="35">
        <f>+'Niv2_Pr '!S163</f>
        <v>206</v>
      </c>
      <c r="R36" s="35">
        <f>+'Niv2_Pr '!T163</f>
        <v>109</v>
      </c>
      <c r="S36" s="35">
        <f>+'Niv2_Pr '!U163</f>
        <v>468</v>
      </c>
      <c r="T36" s="35">
        <f>+'Niv2_Pr '!V163</f>
        <v>263</v>
      </c>
      <c r="U36" s="34">
        <f t="shared" si="9"/>
        <v>1429</v>
      </c>
      <c r="V36" s="34">
        <f t="shared" si="9"/>
        <v>728</v>
      </c>
      <c r="W36" s="10" t="s">
        <v>95</v>
      </c>
      <c r="X36" s="35">
        <f>+'Niv2_Pr '!AA163</f>
        <v>100</v>
      </c>
      <c r="Y36" s="35">
        <f>+'Niv2_Pr '!AB163</f>
        <v>78</v>
      </c>
      <c r="Z36" s="35">
        <f>+'Niv2_Pr '!AC163</f>
        <v>74</v>
      </c>
      <c r="AA36" s="35">
        <f>+'Niv2_Pr '!AD163</f>
        <v>68</v>
      </c>
      <c r="AB36" s="35">
        <f>+'Niv2_Pr '!AE163</f>
        <v>320</v>
      </c>
      <c r="AC36" s="35">
        <f>+'Niv2_Pr '!AF163</f>
        <v>301</v>
      </c>
      <c r="AD36" s="35">
        <f>+'Niv2_Pr '!AG163</f>
        <v>27</v>
      </c>
      <c r="AE36" s="53">
        <f t="shared" si="10"/>
        <v>328</v>
      </c>
      <c r="AF36" s="35">
        <f>+'Niv2_Pr '!AI163</f>
        <v>628</v>
      </c>
      <c r="AG36" s="35">
        <f>+'Niv2_Pr '!AJ163</f>
        <v>99</v>
      </c>
      <c r="AH36" s="35">
        <f>+'Niv2_Pr '!AK163</f>
        <v>62</v>
      </c>
      <c r="AI36" s="35">
        <f>+'Niv2_Pr '!AL163</f>
        <v>60</v>
      </c>
      <c r="AJ36" s="35">
        <f>+'Niv2_Pr '!AM163</f>
        <v>2</v>
      </c>
      <c r="AM36" s="24"/>
    </row>
    <row r="37" spans="1:44" ht="21" customHeight="1">
      <c r="L37" s="11"/>
      <c r="M37" s="36"/>
      <c r="N37" s="36"/>
      <c r="O37" s="36"/>
      <c r="P37" s="36"/>
      <c r="Q37" s="36"/>
      <c r="R37" s="36"/>
      <c r="S37" s="36"/>
      <c r="T37" s="36"/>
      <c r="U37" s="37"/>
      <c r="V37" s="37"/>
      <c r="Z37" s="41"/>
    </row>
    <row r="38" spans="1:44" ht="12.75" customHeight="1">
      <c r="A38" s="1" t="s">
        <v>480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 t="s">
        <v>481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 t="s">
        <v>37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44" ht="12.75" customHeight="1">
      <c r="A39" s="1" t="s">
        <v>266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 t="s">
        <v>266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 t="s">
        <v>477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3"/>
      <c r="AK39" s="13"/>
      <c r="AL39" s="1"/>
      <c r="AM39" s="1"/>
    </row>
    <row r="40" spans="1:44" ht="12.75" customHeight="1">
      <c r="A40" s="1" t="s">
        <v>280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 t="s">
        <v>280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 t="s">
        <v>281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3"/>
      <c r="AK40" s="13"/>
      <c r="AL40" s="1"/>
      <c r="AM40" s="1"/>
    </row>
    <row r="41" spans="1:44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3"/>
      <c r="AK41" s="13"/>
      <c r="AL41" s="1"/>
      <c r="AM41" s="1"/>
    </row>
    <row r="42" spans="1:44" ht="21" customHeight="1">
      <c r="A42" s="2" t="s">
        <v>91</v>
      </c>
      <c r="H42" s="1" t="s">
        <v>114</v>
      </c>
      <c r="I42" s="1"/>
      <c r="L42" s="2" t="s">
        <v>91</v>
      </c>
      <c r="S42" s="26" t="s">
        <v>114</v>
      </c>
      <c r="T42" s="1"/>
      <c r="W42" s="11" t="s">
        <v>91</v>
      </c>
      <c r="AJ42" s="69" t="s">
        <v>114</v>
      </c>
      <c r="AK42" s="69"/>
      <c r="AL42" s="1"/>
      <c r="AM42" s="1"/>
    </row>
    <row r="43" spans="1:44" ht="17.25" customHeight="1"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44" s="322" customFormat="1" ht="15.75" customHeight="1">
      <c r="A44" s="215"/>
      <c r="B44" s="213" t="s">
        <v>82</v>
      </c>
      <c r="C44" s="214"/>
      <c r="D44" s="213" t="s">
        <v>83</v>
      </c>
      <c r="E44" s="214"/>
      <c r="F44" s="213" t="s">
        <v>84</v>
      </c>
      <c r="G44" s="214"/>
      <c r="H44" s="213" t="s">
        <v>85</v>
      </c>
      <c r="I44" s="214"/>
      <c r="J44" s="213" t="s">
        <v>73</v>
      </c>
      <c r="K44" s="214"/>
      <c r="L44" s="215"/>
      <c r="M44" s="213" t="s">
        <v>82</v>
      </c>
      <c r="N44" s="214"/>
      <c r="O44" s="213" t="s">
        <v>83</v>
      </c>
      <c r="P44" s="214"/>
      <c r="Q44" s="213" t="s">
        <v>84</v>
      </c>
      <c r="R44" s="214"/>
      <c r="S44" s="213" t="s">
        <v>85</v>
      </c>
      <c r="T44" s="214"/>
      <c r="U44" s="213" t="s">
        <v>73</v>
      </c>
      <c r="V44" s="214"/>
      <c r="W44" s="319"/>
      <c r="X44" s="369" t="s">
        <v>59</v>
      </c>
      <c r="Y44" s="370"/>
      <c r="Z44" s="370"/>
      <c r="AA44" s="370"/>
      <c r="AB44" s="371"/>
      <c r="AC44" s="312" t="s">
        <v>47</v>
      </c>
      <c r="AD44" s="311"/>
      <c r="AE44" s="214"/>
      <c r="AF44" s="312" t="s">
        <v>259</v>
      </c>
      <c r="AG44" s="313"/>
      <c r="AH44" s="311"/>
      <c r="AI44" s="314"/>
      <c r="AJ44" s="315"/>
      <c r="AK44" s="302" t="s">
        <v>175</v>
      </c>
      <c r="AL44" s="312" t="s">
        <v>176</v>
      </c>
      <c r="AM44" s="303"/>
      <c r="AN44" s="317"/>
    </row>
    <row r="45" spans="1:44" s="322" customFormat="1" ht="21" customHeight="1">
      <c r="A45" s="211" t="s">
        <v>273</v>
      </c>
      <c r="B45" s="212" t="s">
        <v>257</v>
      </c>
      <c r="C45" s="212" t="s">
        <v>79</v>
      </c>
      <c r="D45" s="212" t="s">
        <v>257</v>
      </c>
      <c r="E45" s="212" t="s">
        <v>79</v>
      </c>
      <c r="F45" s="212" t="s">
        <v>257</v>
      </c>
      <c r="G45" s="212" t="s">
        <v>79</v>
      </c>
      <c r="H45" s="212" t="s">
        <v>257</v>
      </c>
      <c r="I45" s="212" t="s">
        <v>79</v>
      </c>
      <c r="J45" s="212" t="s">
        <v>257</v>
      </c>
      <c r="K45" s="212" t="s">
        <v>79</v>
      </c>
      <c r="L45" s="211" t="s">
        <v>273</v>
      </c>
      <c r="M45" s="212" t="s">
        <v>257</v>
      </c>
      <c r="N45" s="212" t="s">
        <v>79</v>
      </c>
      <c r="O45" s="212" t="s">
        <v>257</v>
      </c>
      <c r="P45" s="212" t="s">
        <v>79</v>
      </c>
      <c r="Q45" s="212" t="s">
        <v>257</v>
      </c>
      <c r="R45" s="212" t="s">
        <v>79</v>
      </c>
      <c r="S45" s="212" t="s">
        <v>257</v>
      </c>
      <c r="T45" s="212" t="s">
        <v>79</v>
      </c>
      <c r="U45" s="212" t="s">
        <v>257</v>
      </c>
      <c r="V45" s="212" t="s">
        <v>79</v>
      </c>
      <c r="W45" s="323" t="s">
        <v>273</v>
      </c>
      <c r="X45" s="346" t="s">
        <v>86</v>
      </c>
      <c r="Y45" s="346" t="s">
        <v>87</v>
      </c>
      <c r="Z45" s="346" t="s">
        <v>88</v>
      </c>
      <c r="AA45" s="346" t="s">
        <v>89</v>
      </c>
      <c r="AB45" s="347" t="s">
        <v>73</v>
      </c>
      <c r="AC45" s="284" t="s">
        <v>183</v>
      </c>
      <c r="AD45" s="284" t="s">
        <v>184</v>
      </c>
      <c r="AE45" s="271" t="s">
        <v>182</v>
      </c>
      <c r="AF45" s="343" t="s">
        <v>258</v>
      </c>
      <c r="AG45" s="271" t="s">
        <v>185</v>
      </c>
      <c r="AH45" s="271" t="s">
        <v>90</v>
      </c>
      <c r="AI45" s="271" t="s">
        <v>186</v>
      </c>
      <c r="AJ45" s="271" t="s">
        <v>429</v>
      </c>
      <c r="AK45" s="273" t="s">
        <v>58</v>
      </c>
      <c r="AL45" s="274" t="s">
        <v>65</v>
      </c>
      <c r="AM45" s="275" t="s">
        <v>63</v>
      </c>
      <c r="AN45" s="274" t="s">
        <v>66</v>
      </c>
    </row>
    <row r="46" spans="1:44" ht="13.5" customHeight="1">
      <c r="A46" s="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"/>
      <c r="X46" s="236"/>
      <c r="Y46" s="236"/>
      <c r="Z46" s="236"/>
      <c r="AA46" s="236"/>
      <c r="AB46" s="4"/>
      <c r="AC46" s="237"/>
      <c r="AD46" s="175"/>
      <c r="AE46" s="174"/>
      <c r="AF46" s="175"/>
      <c r="AG46" s="169"/>
      <c r="AH46" s="175"/>
      <c r="AI46" s="169"/>
      <c r="AJ46" s="90"/>
      <c r="AK46" s="90"/>
      <c r="AL46" s="176"/>
      <c r="AM46" s="94"/>
      <c r="AN46" s="94"/>
    </row>
    <row r="47" spans="1:44" ht="15" customHeight="1">
      <c r="A47" s="7" t="s">
        <v>81</v>
      </c>
      <c r="B47" s="8">
        <f t="shared" ref="B47:I47" si="11">SUM(B49:B54)</f>
        <v>210094</v>
      </c>
      <c r="C47" s="8">
        <f t="shared" si="11"/>
        <v>103317</v>
      </c>
      <c r="D47" s="8">
        <f t="shared" si="11"/>
        <v>149052</v>
      </c>
      <c r="E47" s="8">
        <f t="shared" si="11"/>
        <v>73538</v>
      </c>
      <c r="F47" s="8">
        <f t="shared" si="11"/>
        <v>112391</v>
      </c>
      <c r="G47" s="8">
        <f t="shared" si="11"/>
        <v>55619</v>
      </c>
      <c r="H47" s="8">
        <f t="shared" si="11"/>
        <v>110078</v>
      </c>
      <c r="I47" s="19">
        <f t="shared" si="11"/>
        <v>54168</v>
      </c>
      <c r="J47" s="8">
        <f>SUM(J49:J54)</f>
        <v>581615</v>
      </c>
      <c r="K47" s="8">
        <f>SUM(K49:K54)</f>
        <v>286642</v>
      </c>
      <c r="L47" s="7" t="s">
        <v>81</v>
      </c>
      <c r="M47" s="8">
        <f t="shared" ref="M47:T47" si="12">SUM(M49:M54)</f>
        <v>16717</v>
      </c>
      <c r="N47" s="8">
        <f t="shared" si="12"/>
        <v>8161</v>
      </c>
      <c r="O47" s="8">
        <f t="shared" si="12"/>
        <v>11032</v>
      </c>
      <c r="P47" s="8">
        <f t="shared" si="12"/>
        <v>5512</v>
      </c>
      <c r="Q47" s="8">
        <f t="shared" si="12"/>
        <v>7856</v>
      </c>
      <c r="R47" s="8">
        <f t="shared" si="12"/>
        <v>3835</v>
      </c>
      <c r="S47" s="8">
        <f t="shared" si="12"/>
        <v>24738</v>
      </c>
      <c r="T47" s="8">
        <f t="shared" si="12"/>
        <v>12367</v>
      </c>
      <c r="U47" s="8">
        <f>SUM(U49:U54)</f>
        <v>60343</v>
      </c>
      <c r="V47" s="8">
        <f>SUM(V49:V54)</f>
        <v>29875</v>
      </c>
      <c r="W47" s="7" t="s">
        <v>81</v>
      </c>
      <c r="X47" s="7">
        <f>SUM(X49:X54)</f>
        <v>4287</v>
      </c>
      <c r="Y47" s="7">
        <f>SUM(Y49:Y54)</f>
        <v>3273</v>
      </c>
      <c r="Z47" s="7">
        <f>SUM(Z49:Z54)</f>
        <v>2750</v>
      </c>
      <c r="AA47" s="7">
        <f>SUM(AA49:AA54)</f>
        <v>2656</v>
      </c>
      <c r="AB47" s="7">
        <f>SUM(AB49:AB54)</f>
        <v>12966</v>
      </c>
      <c r="AC47" s="19">
        <f t="shared" ref="AC47:AM47" si="13">SUM(AC49:AC54)</f>
        <v>11126</v>
      </c>
      <c r="AD47" s="19">
        <f>SUM(AD49:AD54)</f>
        <v>1264</v>
      </c>
      <c r="AE47" s="19">
        <f>SUM(AE49:AE54)</f>
        <v>12398</v>
      </c>
      <c r="AF47" s="19">
        <f t="shared" si="13"/>
        <v>8117</v>
      </c>
      <c r="AG47" s="19">
        <f>SUM(AG49:AG54)</f>
        <v>2173</v>
      </c>
      <c r="AH47" s="19">
        <f>SUM(AH49:AH54)</f>
        <v>219</v>
      </c>
      <c r="AI47" s="19">
        <f t="shared" si="13"/>
        <v>94</v>
      </c>
      <c r="AJ47" s="19">
        <f t="shared" si="13"/>
        <v>21137</v>
      </c>
      <c r="AK47" s="19">
        <f t="shared" si="13"/>
        <v>3321</v>
      </c>
      <c r="AL47" s="19">
        <f t="shared" si="13"/>
        <v>2168</v>
      </c>
      <c r="AM47" s="19">
        <f t="shared" si="13"/>
        <v>2131</v>
      </c>
      <c r="AN47" s="19">
        <f>SUM(AN49:AN54)</f>
        <v>37</v>
      </c>
      <c r="AR47" s="20"/>
    </row>
    <row r="48" spans="1:44" ht="13">
      <c r="A48" s="5"/>
      <c r="B48" s="9"/>
      <c r="C48" s="9"/>
      <c r="D48" s="9"/>
      <c r="E48" s="9"/>
      <c r="F48" s="9"/>
      <c r="G48" s="9"/>
      <c r="H48" s="9"/>
      <c r="I48" s="5"/>
      <c r="J48" s="8"/>
      <c r="K48" s="8"/>
      <c r="L48" s="5"/>
      <c r="M48" s="9"/>
      <c r="N48" s="9"/>
      <c r="O48" s="9"/>
      <c r="P48" s="9"/>
      <c r="Q48" s="9"/>
      <c r="R48" s="9"/>
      <c r="S48" s="9"/>
      <c r="T48" s="9"/>
      <c r="U48" s="8"/>
      <c r="V48" s="8"/>
      <c r="W48" s="14"/>
      <c r="X48" s="5"/>
      <c r="Y48" s="5"/>
      <c r="Z48" s="5"/>
      <c r="AA48" s="5"/>
      <c r="AB48" s="7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21" customHeight="1">
      <c r="A49" s="5" t="s">
        <v>92</v>
      </c>
      <c r="B49" s="9">
        <f t="shared" ref="B49:K54" si="14">B31+B12</f>
        <v>92570</v>
      </c>
      <c r="C49" s="9">
        <f t="shared" si="14"/>
        <v>45839</v>
      </c>
      <c r="D49" s="9">
        <f t="shared" si="14"/>
        <v>62411</v>
      </c>
      <c r="E49" s="9">
        <f t="shared" si="14"/>
        <v>31584</v>
      </c>
      <c r="F49" s="9">
        <f t="shared" si="14"/>
        <v>47215</v>
      </c>
      <c r="G49" s="9">
        <f t="shared" si="14"/>
        <v>24138</v>
      </c>
      <c r="H49" s="9">
        <f t="shared" si="14"/>
        <v>47837</v>
      </c>
      <c r="I49" s="18">
        <f t="shared" si="14"/>
        <v>24743</v>
      </c>
      <c r="J49" s="8">
        <f t="shared" si="14"/>
        <v>250033</v>
      </c>
      <c r="K49" s="8">
        <f t="shared" si="14"/>
        <v>126304</v>
      </c>
      <c r="L49" s="5" t="s">
        <v>92</v>
      </c>
      <c r="M49" s="9">
        <f t="shared" ref="M49:V54" si="15">M31+M12</f>
        <v>2585</v>
      </c>
      <c r="N49" s="9">
        <f t="shared" si="15"/>
        <v>1174</v>
      </c>
      <c r="O49" s="9">
        <f t="shared" si="15"/>
        <v>3094</v>
      </c>
      <c r="P49" s="9">
        <f t="shared" si="15"/>
        <v>1542</v>
      </c>
      <c r="Q49" s="9">
        <f t="shared" si="15"/>
        <v>1602</v>
      </c>
      <c r="R49" s="9">
        <f t="shared" si="15"/>
        <v>801</v>
      </c>
      <c r="S49" s="9">
        <f t="shared" si="15"/>
        <v>8161</v>
      </c>
      <c r="T49" s="9">
        <f t="shared" si="15"/>
        <v>4475</v>
      </c>
      <c r="U49" s="8">
        <f t="shared" si="15"/>
        <v>15442</v>
      </c>
      <c r="V49" s="8">
        <f t="shared" si="15"/>
        <v>7992</v>
      </c>
      <c r="W49" s="5" t="s">
        <v>92</v>
      </c>
      <c r="X49" s="5">
        <f t="shared" ref="X49:AE54" si="16">X31+X12</f>
        <v>1943</v>
      </c>
      <c r="Y49" s="5">
        <f t="shared" si="16"/>
        <v>1448</v>
      </c>
      <c r="Z49" s="5">
        <f t="shared" si="16"/>
        <v>1230</v>
      </c>
      <c r="AA49" s="5">
        <f t="shared" si="16"/>
        <v>1209</v>
      </c>
      <c r="AB49" s="7">
        <f t="shared" si="16"/>
        <v>5830</v>
      </c>
      <c r="AC49" s="5">
        <f t="shared" si="16"/>
        <v>5127</v>
      </c>
      <c r="AD49" s="5">
        <f t="shared" si="16"/>
        <v>488</v>
      </c>
      <c r="AE49" s="5">
        <f t="shared" si="16"/>
        <v>5623</v>
      </c>
      <c r="AF49" s="9">
        <f t="shared" ref="AF49:AI54" si="17">+AF12</f>
        <v>2825</v>
      </c>
      <c r="AG49" s="9">
        <f t="shared" si="17"/>
        <v>825</v>
      </c>
      <c r="AH49" s="9">
        <f t="shared" si="17"/>
        <v>27</v>
      </c>
      <c r="AI49" s="9">
        <f t="shared" si="17"/>
        <v>44</v>
      </c>
      <c r="AJ49" s="5">
        <f t="shared" ref="AJ49:AN54" si="18">AF31+AJ12</f>
        <v>10102</v>
      </c>
      <c r="AK49" s="5">
        <f t="shared" si="18"/>
        <v>1300</v>
      </c>
      <c r="AL49" s="5">
        <f t="shared" si="18"/>
        <v>1008</v>
      </c>
      <c r="AM49" s="5">
        <f t="shared" si="18"/>
        <v>989</v>
      </c>
      <c r="AN49" s="5">
        <f t="shared" si="18"/>
        <v>19</v>
      </c>
    </row>
    <row r="50" spans="1:40" ht="21" customHeight="1">
      <c r="A50" s="5" t="s">
        <v>96</v>
      </c>
      <c r="B50" s="9">
        <f t="shared" si="14"/>
        <v>19697</v>
      </c>
      <c r="C50" s="9">
        <f t="shared" si="14"/>
        <v>9609</v>
      </c>
      <c r="D50" s="9">
        <f t="shared" si="14"/>
        <v>13398</v>
      </c>
      <c r="E50" s="9">
        <f t="shared" si="14"/>
        <v>6595</v>
      </c>
      <c r="F50" s="9">
        <f t="shared" si="14"/>
        <v>11332</v>
      </c>
      <c r="G50" s="9">
        <f t="shared" si="14"/>
        <v>5568</v>
      </c>
      <c r="H50" s="9">
        <f t="shared" si="14"/>
        <v>9018</v>
      </c>
      <c r="I50" s="5">
        <f t="shared" si="14"/>
        <v>4330</v>
      </c>
      <c r="J50" s="8">
        <f t="shared" si="14"/>
        <v>53445</v>
      </c>
      <c r="K50" s="8">
        <f t="shared" si="14"/>
        <v>26102</v>
      </c>
      <c r="L50" s="5" t="s">
        <v>96</v>
      </c>
      <c r="M50" s="9">
        <f t="shared" si="15"/>
        <v>1767</v>
      </c>
      <c r="N50" s="9">
        <f t="shared" si="15"/>
        <v>823</v>
      </c>
      <c r="O50" s="9">
        <f t="shared" si="15"/>
        <v>1124</v>
      </c>
      <c r="P50" s="9">
        <f t="shared" si="15"/>
        <v>571</v>
      </c>
      <c r="Q50" s="9">
        <f t="shared" si="15"/>
        <v>639</v>
      </c>
      <c r="R50" s="9">
        <f t="shared" si="15"/>
        <v>310</v>
      </c>
      <c r="S50" s="9">
        <f t="shared" si="15"/>
        <v>1820</v>
      </c>
      <c r="T50" s="9">
        <f t="shared" si="15"/>
        <v>883</v>
      </c>
      <c r="U50" s="8">
        <f t="shared" si="15"/>
        <v>5350</v>
      </c>
      <c r="V50" s="8">
        <f t="shared" si="15"/>
        <v>2587</v>
      </c>
      <c r="W50" s="5" t="s">
        <v>96</v>
      </c>
      <c r="X50" s="5">
        <f t="shared" si="16"/>
        <v>368</v>
      </c>
      <c r="Y50" s="5">
        <f t="shared" si="16"/>
        <v>271</v>
      </c>
      <c r="Z50" s="5">
        <f t="shared" si="16"/>
        <v>237</v>
      </c>
      <c r="AA50" s="5">
        <f t="shared" si="16"/>
        <v>205</v>
      </c>
      <c r="AB50" s="7">
        <f t="shared" si="16"/>
        <v>1081</v>
      </c>
      <c r="AC50" s="5">
        <f t="shared" si="16"/>
        <v>960</v>
      </c>
      <c r="AD50" s="5">
        <f t="shared" si="16"/>
        <v>159</v>
      </c>
      <c r="AE50" s="5">
        <f t="shared" si="16"/>
        <v>1119</v>
      </c>
      <c r="AF50" s="9">
        <f t="shared" si="17"/>
        <v>740</v>
      </c>
      <c r="AG50" s="9">
        <f t="shared" si="17"/>
        <v>111</v>
      </c>
      <c r="AH50" s="9">
        <f t="shared" si="17"/>
        <v>17</v>
      </c>
      <c r="AI50" s="9">
        <f t="shared" si="17"/>
        <v>12</v>
      </c>
      <c r="AJ50" s="5">
        <f t="shared" si="18"/>
        <v>1728</v>
      </c>
      <c r="AK50" s="5">
        <f t="shared" si="18"/>
        <v>149</v>
      </c>
      <c r="AL50" s="5">
        <f t="shared" si="18"/>
        <v>177</v>
      </c>
      <c r="AM50" s="5">
        <f t="shared" si="18"/>
        <v>175</v>
      </c>
      <c r="AN50" s="5">
        <f t="shared" si="18"/>
        <v>2</v>
      </c>
    </row>
    <row r="51" spans="1:40" ht="21" customHeight="1">
      <c r="A51" s="5" t="s">
        <v>93</v>
      </c>
      <c r="B51" s="9">
        <f t="shared" si="14"/>
        <v>26951</v>
      </c>
      <c r="C51" s="9">
        <f t="shared" si="14"/>
        <v>13098</v>
      </c>
      <c r="D51" s="9">
        <f t="shared" si="14"/>
        <v>26692</v>
      </c>
      <c r="E51" s="9">
        <f t="shared" si="14"/>
        <v>13126</v>
      </c>
      <c r="F51" s="9">
        <f t="shared" si="14"/>
        <v>17756</v>
      </c>
      <c r="G51" s="9">
        <f t="shared" si="14"/>
        <v>8696</v>
      </c>
      <c r="H51" s="9">
        <f t="shared" si="14"/>
        <v>17897</v>
      </c>
      <c r="I51" s="18">
        <f t="shared" si="14"/>
        <v>8776</v>
      </c>
      <c r="J51" s="8">
        <f t="shared" si="14"/>
        <v>89296</v>
      </c>
      <c r="K51" s="8">
        <f t="shared" si="14"/>
        <v>43696</v>
      </c>
      <c r="L51" s="5" t="s">
        <v>93</v>
      </c>
      <c r="M51" s="9">
        <f t="shared" si="15"/>
        <v>4783</v>
      </c>
      <c r="N51" s="9">
        <f t="shared" si="15"/>
        <v>2432</v>
      </c>
      <c r="O51" s="9">
        <f t="shared" si="15"/>
        <v>2154</v>
      </c>
      <c r="P51" s="9">
        <f t="shared" si="15"/>
        <v>1087</v>
      </c>
      <c r="Q51" s="9">
        <f t="shared" si="15"/>
        <v>1846</v>
      </c>
      <c r="R51" s="9">
        <f t="shared" si="15"/>
        <v>901</v>
      </c>
      <c r="S51" s="9">
        <f t="shared" si="15"/>
        <v>5221</v>
      </c>
      <c r="T51" s="9">
        <f t="shared" si="15"/>
        <v>2552</v>
      </c>
      <c r="U51" s="8">
        <f t="shared" si="15"/>
        <v>14004</v>
      </c>
      <c r="V51" s="8">
        <f t="shared" si="15"/>
        <v>6972</v>
      </c>
      <c r="W51" s="5" t="s">
        <v>93</v>
      </c>
      <c r="X51" s="5">
        <f t="shared" si="16"/>
        <v>615</v>
      </c>
      <c r="Y51" s="5">
        <f t="shared" si="16"/>
        <v>574</v>
      </c>
      <c r="Z51" s="5">
        <f t="shared" si="16"/>
        <v>434</v>
      </c>
      <c r="AA51" s="5">
        <f t="shared" si="16"/>
        <v>433</v>
      </c>
      <c r="AB51" s="7">
        <f t="shared" si="16"/>
        <v>2056</v>
      </c>
      <c r="AC51" s="5">
        <f t="shared" si="16"/>
        <v>1726</v>
      </c>
      <c r="AD51" s="5">
        <f t="shared" si="16"/>
        <v>257</v>
      </c>
      <c r="AE51" s="5">
        <f t="shared" si="16"/>
        <v>1983</v>
      </c>
      <c r="AF51" s="9">
        <f t="shared" si="17"/>
        <v>1596</v>
      </c>
      <c r="AG51" s="9">
        <f t="shared" si="17"/>
        <v>529</v>
      </c>
      <c r="AH51" s="9">
        <f t="shared" si="17"/>
        <v>64</v>
      </c>
      <c r="AI51" s="9">
        <f t="shared" si="17"/>
        <v>10</v>
      </c>
      <c r="AJ51" s="5">
        <f t="shared" si="18"/>
        <v>3143</v>
      </c>
      <c r="AK51" s="5">
        <f t="shared" si="18"/>
        <v>651</v>
      </c>
      <c r="AL51" s="5">
        <f t="shared" si="18"/>
        <v>341</v>
      </c>
      <c r="AM51" s="5">
        <f t="shared" si="18"/>
        <v>340</v>
      </c>
      <c r="AN51" s="5">
        <f t="shared" si="18"/>
        <v>1</v>
      </c>
    </row>
    <row r="52" spans="1:40" ht="21" customHeight="1">
      <c r="A52" s="5" t="s">
        <v>94</v>
      </c>
      <c r="B52" s="9">
        <f t="shared" si="14"/>
        <v>19784</v>
      </c>
      <c r="C52" s="9">
        <f t="shared" si="14"/>
        <v>9162</v>
      </c>
      <c r="D52" s="9">
        <f t="shared" si="14"/>
        <v>14970</v>
      </c>
      <c r="E52" s="9">
        <f t="shared" si="14"/>
        <v>6689</v>
      </c>
      <c r="F52" s="9">
        <f t="shared" si="14"/>
        <v>11263</v>
      </c>
      <c r="G52" s="9">
        <f t="shared" si="14"/>
        <v>4887</v>
      </c>
      <c r="H52" s="9">
        <f t="shared" si="14"/>
        <v>10571</v>
      </c>
      <c r="I52" s="18">
        <f t="shared" si="14"/>
        <v>4665</v>
      </c>
      <c r="J52" s="8">
        <f t="shared" si="14"/>
        <v>56588</v>
      </c>
      <c r="K52" s="8">
        <f t="shared" si="14"/>
        <v>25403</v>
      </c>
      <c r="L52" s="5" t="s">
        <v>94</v>
      </c>
      <c r="M52" s="9">
        <f t="shared" si="15"/>
        <v>2576</v>
      </c>
      <c r="N52" s="9">
        <f t="shared" si="15"/>
        <v>1204</v>
      </c>
      <c r="O52" s="9">
        <f t="shared" si="15"/>
        <v>1357</v>
      </c>
      <c r="P52" s="9">
        <f t="shared" si="15"/>
        <v>629</v>
      </c>
      <c r="Q52" s="9">
        <f t="shared" si="15"/>
        <v>1212</v>
      </c>
      <c r="R52" s="9">
        <f t="shared" si="15"/>
        <v>539</v>
      </c>
      <c r="S52" s="9">
        <f t="shared" si="15"/>
        <v>3021</v>
      </c>
      <c r="T52" s="9">
        <f t="shared" si="15"/>
        <v>1337</v>
      </c>
      <c r="U52" s="8">
        <f t="shared" si="15"/>
        <v>8166</v>
      </c>
      <c r="V52" s="8">
        <f t="shared" si="15"/>
        <v>3709</v>
      </c>
      <c r="W52" s="5" t="s">
        <v>94</v>
      </c>
      <c r="X52" s="5">
        <f t="shared" si="16"/>
        <v>392</v>
      </c>
      <c r="Y52" s="5">
        <f t="shared" si="16"/>
        <v>316</v>
      </c>
      <c r="Z52" s="5">
        <f t="shared" si="16"/>
        <v>263</v>
      </c>
      <c r="AA52" s="5">
        <f t="shared" si="16"/>
        <v>249</v>
      </c>
      <c r="AB52" s="7">
        <f t="shared" si="16"/>
        <v>1220</v>
      </c>
      <c r="AC52" s="5">
        <f t="shared" si="16"/>
        <v>1037</v>
      </c>
      <c r="AD52" s="5">
        <f t="shared" si="16"/>
        <v>96</v>
      </c>
      <c r="AE52" s="5">
        <f t="shared" si="16"/>
        <v>1133</v>
      </c>
      <c r="AF52" s="9">
        <f t="shared" si="17"/>
        <v>915</v>
      </c>
      <c r="AG52" s="9">
        <f t="shared" si="17"/>
        <v>164</v>
      </c>
      <c r="AH52" s="9">
        <f t="shared" si="17"/>
        <v>21</v>
      </c>
      <c r="AI52" s="9">
        <f t="shared" si="17"/>
        <v>6</v>
      </c>
      <c r="AJ52" s="5">
        <f t="shared" si="18"/>
        <v>1868</v>
      </c>
      <c r="AK52" s="5">
        <f t="shared" si="18"/>
        <v>283</v>
      </c>
      <c r="AL52" s="5">
        <f t="shared" si="18"/>
        <v>204</v>
      </c>
      <c r="AM52" s="5">
        <f t="shared" si="18"/>
        <v>202</v>
      </c>
      <c r="AN52" s="5">
        <f t="shared" si="18"/>
        <v>2</v>
      </c>
    </row>
    <row r="53" spans="1:40" ht="21" customHeight="1">
      <c r="A53" s="5" t="s">
        <v>111</v>
      </c>
      <c r="B53" s="9">
        <f t="shared" si="14"/>
        <v>34124</v>
      </c>
      <c r="C53" s="9">
        <f t="shared" si="14"/>
        <v>17308</v>
      </c>
      <c r="D53" s="9">
        <f t="shared" si="14"/>
        <v>20307</v>
      </c>
      <c r="E53" s="9">
        <f t="shared" si="14"/>
        <v>10149</v>
      </c>
      <c r="F53" s="9">
        <f t="shared" si="14"/>
        <v>16481</v>
      </c>
      <c r="G53" s="9">
        <f t="shared" si="14"/>
        <v>8286</v>
      </c>
      <c r="H53" s="9">
        <f t="shared" si="14"/>
        <v>15682</v>
      </c>
      <c r="I53" s="5">
        <f t="shared" si="14"/>
        <v>7594</v>
      </c>
      <c r="J53" s="8">
        <f t="shared" si="14"/>
        <v>86594</v>
      </c>
      <c r="K53" s="8">
        <f t="shared" si="14"/>
        <v>43337</v>
      </c>
      <c r="L53" s="5" t="s">
        <v>111</v>
      </c>
      <c r="M53" s="9">
        <f t="shared" si="15"/>
        <v>2848</v>
      </c>
      <c r="N53" s="9">
        <f t="shared" si="15"/>
        <v>1430</v>
      </c>
      <c r="O53" s="9">
        <f t="shared" si="15"/>
        <v>2218</v>
      </c>
      <c r="P53" s="9">
        <f t="shared" si="15"/>
        <v>1164</v>
      </c>
      <c r="Q53" s="9">
        <f t="shared" si="15"/>
        <v>1726</v>
      </c>
      <c r="R53" s="9">
        <f t="shared" si="15"/>
        <v>879</v>
      </c>
      <c r="S53" s="9">
        <f t="shared" si="15"/>
        <v>4101</v>
      </c>
      <c r="T53" s="9">
        <f t="shared" si="15"/>
        <v>2014</v>
      </c>
      <c r="U53" s="8">
        <f t="shared" si="15"/>
        <v>10893</v>
      </c>
      <c r="V53" s="8">
        <f t="shared" si="15"/>
        <v>5487</v>
      </c>
      <c r="W53" s="5" t="s">
        <v>111</v>
      </c>
      <c r="X53" s="5">
        <f t="shared" si="16"/>
        <v>632</v>
      </c>
      <c r="Y53" s="5">
        <f t="shared" si="16"/>
        <v>414</v>
      </c>
      <c r="Z53" s="5">
        <f t="shared" si="16"/>
        <v>363</v>
      </c>
      <c r="AA53" s="5">
        <f t="shared" si="16"/>
        <v>351</v>
      </c>
      <c r="AB53" s="7">
        <f t="shared" si="16"/>
        <v>1760</v>
      </c>
      <c r="AC53" s="5">
        <f t="shared" si="16"/>
        <v>1490</v>
      </c>
      <c r="AD53" s="5">
        <f t="shared" si="16"/>
        <v>155</v>
      </c>
      <c r="AE53" s="5">
        <f t="shared" si="16"/>
        <v>1645</v>
      </c>
      <c r="AF53" s="9">
        <f t="shared" si="17"/>
        <v>1144</v>
      </c>
      <c r="AG53" s="9">
        <f t="shared" si="17"/>
        <v>478</v>
      </c>
      <c r="AH53" s="9">
        <f t="shared" si="17"/>
        <v>36</v>
      </c>
      <c r="AI53" s="9">
        <f t="shared" si="17"/>
        <v>17</v>
      </c>
      <c r="AJ53" s="5">
        <f t="shared" si="18"/>
        <v>2646</v>
      </c>
      <c r="AK53" s="5">
        <f t="shared" si="18"/>
        <v>471</v>
      </c>
      <c r="AL53" s="5">
        <f t="shared" si="18"/>
        <v>254</v>
      </c>
      <c r="AM53" s="5">
        <f t="shared" si="18"/>
        <v>250</v>
      </c>
      <c r="AN53" s="5">
        <f t="shared" si="18"/>
        <v>4</v>
      </c>
    </row>
    <row r="54" spans="1:40" ht="21" customHeight="1">
      <c r="A54" s="10" t="s">
        <v>95</v>
      </c>
      <c r="B54" s="35">
        <f t="shared" si="14"/>
        <v>16968</v>
      </c>
      <c r="C54" s="35">
        <f t="shared" si="14"/>
        <v>8301</v>
      </c>
      <c r="D54" s="35">
        <f t="shared" si="14"/>
        <v>11274</v>
      </c>
      <c r="E54" s="35">
        <f t="shared" si="14"/>
        <v>5395</v>
      </c>
      <c r="F54" s="35">
        <f t="shared" si="14"/>
        <v>8344</v>
      </c>
      <c r="G54" s="35">
        <f t="shared" si="14"/>
        <v>4044</v>
      </c>
      <c r="H54" s="35">
        <f t="shared" si="14"/>
        <v>9073</v>
      </c>
      <c r="I54" s="10">
        <f t="shared" si="14"/>
        <v>4060</v>
      </c>
      <c r="J54" s="34">
        <f t="shared" si="14"/>
        <v>45659</v>
      </c>
      <c r="K54" s="34">
        <f t="shared" si="14"/>
        <v>21800</v>
      </c>
      <c r="L54" s="10" t="s">
        <v>95</v>
      </c>
      <c r="M54" s="35">
        <f t="shared" si="15"/>
        <v>2158</v>
      </c>
      <c r="N54" s="35">
        <f t="shared" si="15"/>
        <v>1098</v>
      </c>
      <c r="O54" s="35">
        <f t="shared" si="15"/>
        <v>1085</v>
      </c>
      <c r="P54" s="35">
        <f t="shared" si="15"/>
        <v>519</v>
      </c>
      <c r="Q54" s="35">
        <f t="shared" si="15"/>
        <v>831</v>
      </c>
      <c r="R54" s="35">
        <f t="shared" si="15"/>
        <v>405</v>
      </c>
      <c r="S54" s="35">
        <f t="shared" si="15"/>
        <v>2414</v>
      </c>
      <c r="T54" s="35">
        <f t="shared" si="15"/>
        <v>1106</v>
      </c>
      <c r="U54" s="34">
        <f t="shared" si="15"/>
        <v>6488</v>
      </c>
      <c r="V54" s="34">
        <f t="shared" si="15"/>
        <v>3128</v>
      </c>
      <c r="W54" s="10" t="s">
        <v>95</v>
      </c>
      <c r="X54" s="10">
        <f t="shared" si="16"/>
        <v>337</v>
      </c>
      <c r="Y54" s="10">
        <f t="shared" si="16"/>
        <v>250</v>
      </c>
      <c r="Z54" s="10">
        <f t="shared" si="16"/>
        <v>223</v>
      </c>
      <c r="AA54" s="10">
        <f t="shared" si="16"/>
        <v>209</v>
      </c>
      <c r="AB54" s="30">
        <f t="shared" si="16"/>
        <v>1019</v>
      </c>
      <c r="AC54" s="10">
        <f t="shared" si="16"/>
        <v>786</v>
      </c>
      <c r="AD54" s="10">
        <f t="shared" si="16"/>
        <v>109</v>
      </c>
      <c r="AE54" s="10">
        <f t="shared" si="16"/>
        <v>895</v>
      </c>
      <c r="AF54" s="35">
        <f t="shared" si="17"/>
        <v>897</v>
      </c>
      <c r="AG54" s="35">
        <f t="shared" si="17"/>
        <v>66</v>
      </c>
      <c r="AH54" s="35">
        <f t="shared" si="17"/>
        <v>54</v>
      </c>
      <c r="AI54" s="35">
        <f t="shared" si="17"/>
        <v>5</v>
      </c>
      <c r="AJ54" s="10">
        <f t="shared" si="18"/>
        <v>1650</v>
      </c>
      <c r="AK54" s="10">
        <f t="shared" si="18"/>
        <v>467</v>
      </c>
      <c r="AL54" s="10">
        <f t="shared" si="18"/>
        <v>184</v>
      </c>
      <c r="AM54" s="10">
        <f t="shared" si="18"/>
        <v>175</v>
      </c>
      <c r="AN54" s="10">
        <f t="shared" si="18"/>
        <v>9</v>
      </c>
    </row>
    <row r="55" spans="1:40">
      <c r="W55" s="11"/>
      <c r="X55" s="11"/>
      <c r="Y55" s="11"/>
      <c r="AB55" s="11"/>
      <c r="AN55"/>
    </row>
    <row r="56" spans="1:40" customFormat="1"/>
    <row r="57" spans="1:40" customFormat="1">
      <c r="J57" s="12"/>
    </row>
    <row r="58" spans="1:40" customFormat="1">
      <c r="U58" s="12"/>
    </row>
    <row r="59" spans="1:40" customFormat="1"/>
    <row r="60" spans="1:40" customFormat="1"/>
    <row r="61" spans="1:40" customFormat="1"/>
    <row r="62" spans="1:40" customFormat="1"/>
    <row r="63" spans="1:40" customFormat="1"/>
    <row r="64" spans="1:40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spans="40:40" customFormat="1"/>
    <row r="162" spans="40:40" customFormat="1"/>
    <row r="163" spans="40:40" customFormat="1"/>
    <row r="164" spans="40:40" customFormat="1"/>
    <row r="165" spans="40:40" customFormat="1"/>
    <row r="166" spans="40:40" customFormat="1"/>
    <row r="167" spans="40:40" customFormat="1"/>
    <row r="168" spans="40:40" customFormat="1"/>
    <row r="169" spans="40:40" customFormat="1"/>
    <row r="170" spans="40:40" customFormat="1"/>
    <row r="171" spans="40:40" customFormat="1">
      <c r="AN171" s="2"/>
    </row>
  </sheetData>
  <mergeCells count="2">
    <mergeCell ref="A1:K1"/>
    <mergeCell ref="A20:K20"/>
  </mergeCells>
  <phoneticPr fontId="0" type="noConversion"/>
  <printOptions horizontalCentered="1"/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  <rowBreaks count="2" manualBreakCount="2">
    <brk id="18" max="65535" man="1"/>
    <brk id="37" max="16383" man="1"/>
  </rowBreaks>
  <colBreaks count="2" manualBreakCount="2">
    <brk id="11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staglo1; 2 et 3</vt:lpstr>
      <vt:lpstr>Niv1Pub  </vt:lpstr>
      <vt:lpstr>Niv2_Pub </vt:lpstr>
      <vt:lpstr>Niv3_Pub </vt:lpstr>
      <vt:lpstr>Niv1Privé </vt:lpstr>
      <vt:lpstr>Niv2_Pr </vt:lpstr>
      <vt:lpstr>Niv3 pr</vt:lpstr>
      <vt:lpstr>staglo Niv1</vt:lpstr>
      <vt:lpstr>staglo Niv2</vt:lpstr>
      <vt:lpstr>staglo Niv3</vt:lpstr>
      <vt:lpstr>PB+PV PAR CISCO N1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STAT</dc:creator>
  <cp:lastModifiedBy>admin</cp:lastModifiedBy>
  <cp:lastPrinted>2007-02-15T06:58:28Z</cp:lastPrinted>
  <dcterms:created xsi:type="dcterms:W3CDTF">2002-07-26T12:16:32Z</dcterms:created>
  <dcterms:modified xsi:type="dcterms:W3CDTF">2024-03-04T11:59:14Z</dcterms:modified>
</cp:coreProperties>
</file>